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dek12.sharepoint.com/sites/SchoolFinancialServices-MDE/Shared Documents/Superintendent Annual Report/2023-2024/FY24 Files for Office of Reporting/"/>
    </mc:Choice>
  </mc:AlternateContent>
  <xr:revisionPtr revIDLastSave="0" documentId="8_{08C9E875-194F-48EA-82E6-C4DEF22EAAE9}" xr6:coauthVersionLast="47" xr6:coauthVersionMax="47" xr10:uidLastSave="{00000000-0000-0000-0000-000000000000}"/>
  <bookViews>
    <workbookView xWindow="-110" yWindow="-110" windowWidth="19420" windowHeight="10300" xr2:uid="{C69B9076-F246-4434-AA2B-16AFCAB57794}"/>
  </bookViews>
  <sheets>
    <sheet name="Final 2024 Report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9" i="1" l="1"/>
  <c r="D45" i="1"/>
  <c r="E45" i="1" s="1"/>
  <c r="D38" i="1"/>
  <c r="D32" i="1"/>
  <c r="D28" i="1"/>
  <c r="D21" i="1"/>
  <c r="D47" i="1" s="1"/>
  <c r="E28" i="1" l="1"/>
  <c r="D61" i="1"/>
  <c r="E32" i="1"/>
  <c r="E38" i="1"/>
  <c r="E21" i="1"/>
  <c r="E47" i="1" l="1"/>
</calcChain>
</file>

<file path=xl/sharedStrings.xml><?xml version="1.0" encoding="utf-8"?>
<sst xmlns="http://schemas.openxmlformats.org/spreadsheetml/2006/main" count="102" uniqueCount="89">
  <si>
    <t>2023-24 EXPENDITURES FOR PUBLIC SCHOOLS</t>
  </si>
  <si>
    <t>INSTRUCTION &amp; OTHER STUDENT EXPENDITURES</t>
  </si>
  <si>
    <t>1105 - 1109</t>
  </si>
  <si>
    <t>PREKINDERGARTEN</t>
  </si>
  <si>
    <t>1110 - 1199</t>
  </si>
  <si>
    <t>INSTRUCTION</t>
  </si>
  <si>
    <t>1210 - 1299</t>
  </si>
  <si>
    <t>SPECIAL PROGRAMS</t>
  </si>
  <si>
    <t>1310 - 1399</t>
  </si>
  <si>
    <t>ADULT/CONTINUING EDUCATION</t>
  </si>
  <si>
    <t>1410 - 1499</t>
  </si>
  <si>
    <t>SUMMER SCHOOL PROGRAMS</t>
  </si>
  <si>
    <t>1910 - 1919</t>
  </si>
  <si>
    <t>ATHLETICS</t>
  </si>
  <si>
    <t>1920 - 1929</t>
  </si>
  <si>
    <t>STUDENT ACTIVITIES</t>
  </si>
  <si>
    <t>1930 - 1999</t>
  </si>
  <si>
    <t>OTHER INSTRUCTIONAL PROGRAMS</t>
  </si>
  <si>
    <t>2110 - 2119</t>
  </si>
  <si>
    <t>ATTENDANCE</t>
  </si>
  <si>
    <t>2120 - 2129</t>
  </si>
  <si>
    <t>GUIDANCE SERVICES</t>
  </si>
  <si>
    <t>2130 - 2139</t>
  </si>
  <si>
    <t>HEALTH SERVICES</t>
  </si>
  <si>
    <t>2140 - 2149</t>
  </si>
  <si>
    <t>PSYCHOLOGICAL SERVICES</t>
  </si>
  <si>
    <t>2150 - 2159</t>
  </si>
  <si>
    <t>SPEECH PATHOLOGY</t>
  </si>
  <si>
    <t>2160 - 2169</t>
  </si>
  <si>
    <t>SCHOOL RESOURCE OFFICER</t>
  </si>
  <si>
    <t>2190 - 2199</t>
  </si>
  <si>
    <t>OTHER SUPPORT SERVICES - STUDENTS</t>
  </si>
  <si>
    <t>2210 &amp; 2290</t>
  </si>
  <si>
    <t>IMPROVEMENT OF INSTRUCTION</t>
  </si>
  <si>
    <t>2220 - 2229</t>
  </si>
  <si>
    <t>EDUCATIONAL MEDIA SERVICES</t>
  </si>
  <si>
    <t>TOTAL INSTRUCTION &amp; OTHER STUDENT EXPENDITURES</t>
  </si>
  <si>
    <t>GENERAL ADMINISTRATION</t>
  </si>
  <si>
    <t>2310 - 2319</t>
  </si>
  <si>
    <t>BOARD OF EDUCATION SERVICES</t>
  </si>
  <si>
    <t xml:space="preserve"> </t>
  </si>
  <si>
    <t>2320 - 2329</t>
  </si>
  <si>
    <t>EXECUTIVE ADMINISTRATIVE SERVICES</t>
  </si>
  <si>
    <t>2330 - 2339</t>
  </si>
  <si>
    <t>SPECIAL AREA ADMINISTRATION</t>
  </si>
  <si>
    <t>2500 - 2599</t>
  </si>
  <si>
    <t>BUSINESS SERVICES</t>
  </si>
  <si>
    <t>TOTAL GENERAL ADMINISTRATION</t>
  </si>
  <si>
    <t>SCHOOL ADMINISTRATION</t>
  </si>
  <si>
    <t>2410 - 2499</t>
  </si>
  <si>
    <t>TOTAL SCHOOL ADMINISTRATION</t>
  </si>
  <si>
    <t>OTHER EXPENDITURES - INSTRUCTIONAL SUPPORT</t>
  </si>
  <si>
    <t>2610 - 2699</t>
  </si>
  <si>
    <t>OPERATION AND MAINTENANCE OF PLANT</t>
  </si>
  <si>
    <t>(Excludes Capitalized Equipment)</t>
  </si>
  <si>
    <t>2710 - 2799</t>
  </si>
  <si>
    <t>STUDENT TRANSPORTATION SERVICES</t>
  </si>
  <si>
    <t>2800 - 2899</t>
  </si>
  <si>
    <t>CENTRAL SUPPORT SERVICES (TECH)</t>
  </si>
  <si>
    <t>TOTAL OTHER EXPENDITURES - INSTRUCTIONAL SUPPORT</t>
  </si>
  <si>
    <t>OTHER EXPENDITURES - NONINSTRUCTIONAL SUPPORT</t>
  </si>
  <si>
    <t>3100</t>
  </si>
  <si>
    <t>FOOD SERVICE OPERATIONS</t>
  </si>
  <si>
    <t>3200</t>
  </si>
  <si>
    <t>ENTERPRISE OPERATIONS</t>
  </si>
  <si>
    <t>3300</t>
  </si>
  <si>
    <t>COMMUNITY SERVICES OPERATIONS</t>
  </si>
  <si>
    <t>3900 - 3999</t>
  </si>
  <si>
    <t>OTHER NON-INSTRUCTIONAL SERVICES</t>
  </si>
  <si>
    <t>TOTAL OTHER EXPENDITURES- NONINSTRUCTIONAL SUPPORT</t>
  </si>
  <si>
    <t>TOTAL CURRENT OPERATIONAL EXPENDITURES (Functions 1000-3999)</t>
  </si>
  <si>
    <t>CAPITALIZED EQUIPMENT  (Exp. Functions 2600 - 3999)</t>
  </si>
  <si>
    <t>NONREVENUE TRANSACTIONS</t>
  </si>
  <si>
    <t>4100 - 4999</t>
  </si>
  <si>
    <t>16TH SECTION LAND MGT &amp; IMPROVEMENT</t>
  </si>
  <si>
    <t>5100 - 5999</t>
  </si>
  <si>
    <t>FACILITY ACQUISITIONS &amp; CONSTRUCTION</t>
  </si>
  <si>
    <t>6100 - 6999</t>
  </si>
  <si>
    <t>INTEREST PAID ON DEBT (OBJ 830)</t>
  </si>
  <si>
    <t>DEBT SERVICE PAYMENTS (EXCLUDING OBJ 830)</t>
  </si>
  <si>
    <t>7500 - 7599</t>
  </si>
  <si>
    <t>REPAYMENT TO FUNDED BOND ESCROW AGENT</t>
  </si>
  <si>
    <t>7600 - 7699</t>
  </si>
  <si>
    <t>PYMT TO QZAB DEBT ESCROW AGENT</t>
  </si>
  <si>
    <t>7900 - 7999</t>
  </si>
  <si>
    <t>OTHER DEBT SERVICE</t>
  </si>
  <si>
    <t>TOTAL NON REVENUE TRANSACTIONS</t>
  </si>
  <si>
    <t>TOTAL CURRENT EXPENDITURES &amp; NONREVENUE TRANSACTIONS</t>
  </si>
  <si>
    <t>Note 1:  Expenditure categories per SDE definition.  State level administrative costs are not included in totals.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</si>
</sst>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00%"/>
    <numFmt numFmtId="165" formatCode="&quot;$&quot;#,##0.00"/>
    <numFmt numFmtId="166" formatCode="#,##0.0_);[Red]\(#,##0.0\)"/>
  </numFmts>
  <fonts count="10" x14ac:knownFonts="1">
    <font>
      <sz val="10"/>
      <name val="Arial"/>
    </font>
    <font>
      <sz val="10"/>
      <name val="Arial"/>
      <family val="2"/>
    </font>
    <font>
      <sz val="22"/>
      <name val="Arial"/>
      <family val="2"/>
    </font>
    <font>
      <sz val="10"/>
      <name val="Tahoma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name val="Tahoma"/>
      <family val="2"/>
    </font>
    <font>
      <sz val="9"/>
      <name val="Arial"/>
      <family val="2"/>
    </font>
    <font>
      <i/>
      <sz val="8"/>
      <name val="Tahoma"/>
      <family val="2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0" applyFont="1"/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2" fillId="0" borderId="0" xfId="1" applyFont="1" applyAlignment="1">
      <alignment horizontal="centerContinuous" vertical="center"/>
    </xf>
    <xf numFmtId="44" fontId="2" fillId="0" borderId="0" xfId="1" applyNumberFormat="1" applyFont="1" applyAlignment="1">
      <alignment horizontal="centerContinuous" vertical="center"/>
    </xf>
    <xf numFmtId="164" fontId="2" fillId="0" borderId="0" xfId="1" applyNumberFormat="1" applyFont="1" applyAlignment="1">
      <alignment horizontal="centerContinuous" vertical="center"/>
    </xf>
    <xf numFmtId="0" fontId="5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1" fillId="0" borderId="0" xfId="1" applyAlignment="1">
      <alignment horizontal="centerContinuous" vertical="center"/>
    </xf>
    <xf numFmtId="44" fontId="1" fillId="0" borderId="0" xfId="1" applyNumberFormat="1" applyAlignment="1">
      <alignment horizontal="centerContinuous" vertical="center"/>
    </xf>
    <xf numFmtId="164" fontId="1" fillId="0" borderId="0" xfId="1" applyNumberFormat="1" applyAlignment="1">
      <alignment horizontal="centerContinuous" vertical="center"/>
    </xf>
    <xf numFmtId="0" fontId="7" fillId="0" borderId="0" xfId="1" applyFont="1" applyAlignment="1">
      <alignment horizontal="center"/>
    </xf>
    <xf numFmtId="0" fontId="1" fillId="0" borderId="0" xfId="1"/>
    <xf numFmtId="44" fontId="1" fillId="0" borderId="0" xfId="1" applyNumberFormat="1"/>
    <xf numFmtId="4" fontId="1" fillId="0" borderId="0" xfId="1" applyNumberFormat="1"/>
    <xf numFmtId="44" fontId="3" fillId="0" borderId="0" xfId="1" applyNumberFormat="1" applyFont="1"/>
    <xf numFmtId="164" fontId="3" fillId="0" borderId="0" xfId="1" applyNumberFormat="1" applyFont="1"/>
    <xf numFmtId="4" fontId="1" fillId="0" borderId="1" xfId="1" applyNumberFormat="1" applyBorder="1"/>
    <xf numFmtId="44" fontId="3" fillId="0" borderId="1" xfId="1" applyNumberFormat="1" applyFont="1" applyBorder="1"/>
    <xf numFmtId="0" fontId="5" fillId="0" borderId="0" xfId="1" applyFont="1"/>
    <xf numFmtId="165" fontId="5" fillId="0" borderId="0" xfId="1" applyNumberFormat="1" applyFont="1"/>
    <xf numFmtId="44" fontId="6" fillId="0" borderId="0" xfId="1" applyNumberFormat="1" applyFont="1"/>
    <xf numFmtId="10" fontId="3" fillId="0" borderId="0" xfId="1" applyNumberFormat="1" applyFont="1"/>
    <xf numFmtId="165" fontId="1" fillId="0" borderId="0" xfId="1" applyNumberFormat="1"/>
    <xf numFmtId="44" fontId="1" fillId="0" borderId="1" xfId="1" applyNumberFormat="1" applyBorder="1"/>
    <xf numFmtId="44" fontId="1" fillId="2" borderId="0" xfId="1" applyNumberFormat="1" applyFill="1"/>
    <xf numFmtId="44" fontId="8" fillId="0" borderId="0" xfId="1" applyNumberFormat="1" applyFont="1"/>
    <xf numFmtId="40" fontId="1" fillId="2" borderId="0" xfId="1" applyNumberFormat="1" applyFill="1"/>
    <xf numFmtId="166" fontId="1" fillId="2" borderId="1" xfId="1" applyNumberFormat="1" applyFill="1" applyBorder="1"/>
    <xf numFmtId="44" fontId="8" fillId="0" borderId="1" xfId="1" applyNumberFormat="1" applyFont="1" applyBorder="1"/>
    <xf numFmtId="40" fontId="5" fillId="0" borderId="0" xfId="1" applyNumberFormat="1" applyFont="1"/>
    <xf numFmtId="40" fontId="1" fillId="0" borderId="0" xfId="1" applyNumberFormat="1"/>
    <xf numFmtId="4" fontId="1" fillId="2" borderId="0" xfId="1" applyNumberFormat="1" applyFill="1"/>
    <xf numFmtId="4" fontId="1" fillId="2" borderId="1" xfId="1" applyNumberFormat="1" applyFill="1" applyBorder="1"/>
    <xf numFmtId="0" fontId="6" fillId="0" borderId="0" xfId="1" applyFont="1"/>
    <xf numFmtId="165" fontId="3" fillId="0" borderId="0" xfId="1" applyNumberFormat="1" applyFont="1"/>
    <xf numFmtId="44" fontId="6" fillId="2" borderId="0" xfId="1" applyNumberFormat="1" applyFont="1" applyFill="1"/>
    <xf numFmtId="44" fontId="6" fillId="2" borderId="2" xfId="1" applyNumberFormat="1" applyFont="1" applyFill="1" applyBorder="1"/>
    <xf numFmtId="10" fontId="3" fillId="0" borderId="2" xfId="1" applyNumberFormat="1" applyFont="1" applyBorder="1"/>
    <xf numFmtId="0" fontId="9" fillId="0" borderId="0" xfId="1" applyFont="1" applyAlignment="1">
      <alignment horizontal="center"/>
    </xf>
    <xf numFmtId="44" fontId="6" fillId="0" borderId="2" xfId="1" applyNumberFormat="1" applyFont="1" applyBorder="1"/>
    <xf numFmtId="0" fontId="6" fillId="0" borderId="1" xfId="1" applyFont="1" applyBorder="1"/>
    <xf numFmtId="0" fontId="3" fillId="0" borderId="1" xfId="1" applyFont="1" applyBorder="1"/>
    <xf numFmtId="165" fontId="3" fillId="0" borderId="1" xfId="1" applyNumberFormat="1" applyFont="1" applyBorder="1"/>
    <xf numFmtId="44" fontId="6" fillId="0" borderId="1" xfId="1" applyNumberFormat="1" applyFont="1" applyBorder="1"/>
    <xf numFmtId="164" fontId="3" fillId="0" borderId="1" xfId="1" applyNumberFormat="1" applyFont="1" applyBorder="1"/>
    <xf numFmtId="0" fontId="3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13469-B1E5-40A8-BE49-4E2E4B963E2B}">
  <dimension ref="A1:H64"/>
  <sheetViews>
    <sheetView tabSelected="1" workbookViewId="0">
      <selection activeCell="C13" sqref="C13"/>
    </sheetView>
  </sheetViews>
  <sheetFormatPr defaultRowHeight="12.5" x14ac:dyDescent="0.25"/>
  <cols>
    <col min="1" max="1" width="10.54296875" style="3" customWidth="1"/>
    <col min="2" max="2" width="40.26953125" style="3" customWidth="1"/>
    <col min="3" max="3" width="19.54296875" style="38" customWidth="1"/>
    <col min="4" max="4" width="25.7265625" style="18" customWidth="1"/>
    <col min="5" max="5" width="9.81640625" style="19" bestFit="1" customWidth="1"/>
    <col min="6" max="16384" width="8.7265625" style="3"/>
  </cols>
  <sheetData>
    <row r="1" spans="1:5" ht="27.5" x14ac:dyDescent="0.55000000000000004">
      <c r="A1" s="1" t="s">
        <v>0</v>
      </c>
      <c r="B1" s="2"/>
      <c r="C1" s="2"/>
      <c r="D1" s="2"/>
      <c r="E1" s="2"/>
    </row>
    <row r="2" spans="1:5" ht="27.5" x14ac:dyDescent="0.25">
      <c r="A2" s="4"/>
      <c r="B2" s="5"/>
      <c r="C2" s="6"/>
      <c r="D2" s="7"/>
      <c r="E2" s="8"/>
    </row>
    <row r="3" spans="1:5" ht="13" x14ac:dyDescent="0.25">
      <c r="A3" s="9" t="s">
        <v>1</v>
      </c>
      <c r="B3" s="10"/>
      <c r="C3" s="11"/>
      <c r="D3" s="12"/>
      <c r="E3" s="13"/>
    </row>
    <row r="4" spans="1:5" x14ac:dyDescent="0.25">
      <c r="A4" s="14" t="s">
        <v>2</v>
      </c>
      <c r="B4" s="15" t="s">
        <v>3</v>
      </c>
      <c r="C4" s="16">
        <v>64987983.119999997</v>
      </c>
      <c r="D4" s="12"/>
      <c r="E4" s="13"/>
    </row>
    <row r="5" spans="1:5" x14ac:dyDescent="0.25">
      <c r="A5" s="14" t="s">
        <v>4</v>
      </c>
      <c r="B5" s="15" t="s">
        <v>5</v>
      </c>
      <c r="C5" s="17">
        <v>2254621126.71</v>
      </c>
    </row>
    <row r="6" spans="1:5" x14ac:dyDescent="0.25">
      <c r="A6" s="14" t="s">
        <v>6</v>
      </c>
      <c r="B6" s="15" t="s">
        <v>7</v>
      </c>
      <c r="C6" s="17">
        <v>660145578.69999993</v>
      </c>
    </row>
    <row r="7" spans="1:5" x14ac:dyDescent="0.25">
      <c r="A7" s="14" t="s">
        <v>8</v>
      </c>
      <c r="B7" s="15" t="s">
        <v>9</v>
      </c>
      <c r="C7" s="17">
        <v>999709.69</v>
      </c>
    </row>
    <row r="8" spans="1:5" x14ac:dyDescent="0.25">
      <c r="A8" s="14" t="s">
        <v>10</v>
      </c>
      <c r="B8" s="15" t="s">
        <v>11</v>
      </c>
      <c r="C8" s="17">
        <v>4638150.5</v>
      </c>
    </row>
    <row r="9" spans="1:5" x14ac:dyDescent="0.25">
      <c r="A9" s="14" t="s">
        <v>12</v>
      </c>
      <c r="B9" s="15" t="s">
        <v>13</v>
      </c>
      <c r="C9" s="17">
        <v>102769061.02</v>
      </c>
    </row>
    <row r="10" spans="1:5" x14ac:dyDescent="0.25">
      <c r="A10" s="14" t="s">
        <v>14</v>
      </c>
      <c r="B10" s="15" t="s">
        <v>15</v>
      </c>
      <c r="C10" s="17">
        <v>57954822.950000003</v>
      </c>
    </row>
    <row r="11" spans="1:5" x14ac:dyDescent="0.25">
      <c r="A11" s="14" t="s">
        <v>16</v>
      </c>
      <c r="B11" s="15" t="s">
        <v>17</v>
      </c>
      <c r="C11" s="17">
        <v>7133384.5</v>
      </c>
    </row>
    <row r="12" spans="1:5" x14ac:dyDescent="0.25">
      <c r="A12" s="14" t="s">
        <v>18</v>
      </c>
      <c r="B12" s="15" t="s">
        <v>19</v>
      </c>
      <c r="C12" s="17">
        <v>18332472.100000001</v>
      </c>
    </row>
    <row r="13" spans="1:5" x14ac:dyDescent="0.25">
      <c r="A13" s="14" t="s">
        <v>20</v>
      </c>
      <c r="B13" s="15" t="s">
        <v>21</v>
      </c>
      <c r="C13" s="17">
        <v>120872351.41</v>
      </c>
    </row>
    <row r="14" spans="1:5" x14ac:dyDescent="0.25">
      <c r="A14" s="14" t="s">
        <v>22</v>
      </c>
      <c r="B14" s="15" t="s">
        <v>23</v>
      </c>
      <c r="C14" s="17">
        <v>61106647.650000006</v>
      </c>
    </row>
    <row r="15" spans="1:5" x14ac:dyDescent="0.25">
      <c r="A15" s="14" t="s">
        <v>24</v>
      </c>
      <c r="B15" s="15" t="s">
        <v>25</v>
      </c>
      <c r="C15" s="17">
        <v>32471650.759999998</v>
      </c>
    </row>
    <row r="16" spans="1:5" x14ac:dyDescent="0.25">
      <c r="A16" s="14" t="s">
        <v>26</v>
      </c>
      <c r="B16" s="15" t="s">
        <v>27</v>
      </c>
      <c r="C16" s="17">
        <v>61938130.899999991</v>
      </c>
    </row>
    <row r="17" spans="1:8" x14ac:dyDescent="0.25">
      <c r="A17" s="14" t="s">
        <v>28</v>
      </c>
      <c r="B17" s="15" t="s">
        <v>29</v>
      </c>
      <c r="C17" s="17">
        <v>18882452.239999998</v>
      </c>
    </row>
    <row r="18" spans="1:8" x14ac:dyDescent="0.25">
      <c r="A18" s="14" t="s">
        <v>30</v>
      </c>
      <c r="B18" s="15" t="s">
        <v>31</v>
      </c>
      <c r="C18" s="17">
        <v>13474198.83</v>
      </c>
    </row>
    <row r="19" spans="1:8" x14ac:dyDescent="0.25">
      <c r="A19" s="14" t="s">
        <v>32</v>
      </c>
      <c r="B19" s="15" t="s">
        <v>33</v>
      </c>
      <c r="C19" s="17">
        <v>182096238.41</v>
      </c>
    </row>
    <row r="20" spans="1:8" ht="13" thickBot="1" x14ac:dyDescent="0.3">
      <c r="A20" s="14" t="s">
        <v>34</v>
      </c>
      <c r="B20" s="15" t="s">
        <v>35</v>
      </c>
      <c r="C20" s="20">
        <v>86407550.569999993</v>
      </c>
      <c r="D20" s="21"/>
    </row>
    <row r="21" spans="1:8" ht="13" x14ac:dyDescent="0.3">
      <c r="A21" s="22" t="s">
        <v>36</v>
      </c>
      <c r="B21" s="22"/>
      <c r="C21" s="23"/>
      <c r="D21" s="24">
        <f>SUM(C4:C20)</f>
        <v>3748831510.0599995</v>
      </c>
      <c r="E21" s="25">
        <f>ROUND(D21/$D$47,4)</f>
        <v>0.67130000000000001</v>
      </c>
    </row>
    <row r="22" spans="1:8" x14ac:dyDescent="0.25">
      <c r="A22" s="15"/>
      <c r="B22" s="15"/>
      <c r="C22" s="26"/>
      <c r="E22" s="25"/>
    </row>
    <row r="23" spans="1:8" ht="13" x14ac:dyDescent="0.3">
      <c r="A23" s="22" t="s">
        <v>37</v>
      </c>
      <c r="B23" s="15"/>
      <c r="C23" s="26"/>
      <c r="E23" s="25"/>
    </row>
    <row r="24" spans="1:8" x14ac:dyDescent="0.25">
      <c r="A24" s="14" t="s">
        <v>38</v>
      </c>
      <c r="B24" s="15" t="s">
        <v>39</v>
      </c>
      <c r="C24" s="16">
        <v>35460865.769999996</v>
      </c>
      <c r="E24" s="25"/>
      <c r="H24" s="3" t="s">
        <v>40</v>
      </c>
    </row>
    <row r="25" spans="1:8" x14ac:dyDescent="0.25">
      <c r="A25" s="14" t="s">
        <v>41</v>
      </c>
      <c r="B25" s="15" t="s">
        <v>42</v>
      </c>
      <c r="C25" s="17">
        <v>57390460.860000007</v>
      </c>
      <c r="E25" s="25"/>
    </row>
    <row r="26" spans="1:8" x14ac:dyDescent="0.25">
      <c r="A26" s="14" t="s">
        <v>43</v>
      </c>
      <c r="B26" s="15" t="s">
        <v>44</v>
      </c>
      <c r="C26" s="17">
        <v>90411063.609999999</v>
      </c>
      <c r="E26" s="25"/>
    </row>
    <row r="27" spans="1:8" ht="13" thickBot="1" x14ac:dyDescent="0.3">
      <c r="A27" s="14" t="s">
        <v>45</v>
      </c>
      <c r="B27" s="15" t="s">
        <v>46</v>
      </c>
      <c r="C27" s="20">
        <v>75330833.670000002</v>
      </c>
      <c r="D27" s="21"/>
      <c r="E27" s="25"/>
    </row>
    <row r="28" spans="1:8" ht="13" x14ac:dyDescent="0.3">
      <c r="A28" s="22" t="s">
        <v>47</v>
      </c>
      <c r="B28" s="15"/>
      <c r="C28" s="26"/>
      <c r="D28" s="24">
        <f>SUM(C24:C27)</f>
        <v>258593223.91000003</v>
      </c>
      <c r="E28" s="25">
        <f>ROUND(D28/$D$47,4)</f>
        <v>4.6300000000000001E-2</v>
      </c>
    </row>
    <row r="29" spans="1:8" x14ac:dyDescent="0.25">
      <c r="A29" s="15"/>
      <c r="B29" s="15"/>
      <c r="C29" s="26"/>
      <c r="E29" s="25"/>
    </row>
    <row r="30" spans="1:8" ht="13" x14ac:dyDescent="0.3">
      <c r="A30" s="22" t="s">
        <v>48</v>
      </c>
      <c r="B30" s="15"/>
      <c r="C30" s="26"/>
      <c r="E30" s="25"/>
    </row>
    <row r="31" spans="1:8" ht="13" thickBot="1" x14ac:dyDescent="0.3">
      <c r="A31" s="14" t="s">
        <v>49</v>
      </c>
      <c r="B31" s="15" t="s">
        <v>48</v>
      </c>
      <c r="C31" s="27">
        <v>298815736.91000003</v>
      </c>
      <c r="D31" s="21"/>
      <c r="E31" s="25"/>
    </row>
    <row r="32" spans="1:8" ht="13" x14ac:dyDescent="0.3">
      <c r="A32" s="22" t="s">
        <v>50</v>
      </c>
      <c r="B32" s="15"/>
      <c r="C32" s="26"/>
      <c r="D32" s="24">
        <f>SUM(C31)</f>
        <v>298815736.91000003</v>
      </c>
      <c r="E32" s="25">
        <f>ROUND(D32/$D$47,4)</f>
        <v>5.3499999999999999E-2</v>
      </c>
    </row>
    <row r="33" spans="1:6" x14ac:dyDescent="0.25">
      <c r="A33" s="15"/>
      <c r="B33" s="15"/>
      <c r="C33" s="26"/>
      <c r="E33" s="25"/>
    </row>
    <row r="34" spans="1:6" ht="13" x14ac:dyDescent="0.3">
      <c r="A34" s="22" t="s">
        <v>51</v>
      </c>
      <c r="B34" s="15"/>
      <c r="C34" s="26"/>
      <c r="E34" s="25"/>
      <c r="F34" s="3" t="s">
        <v>40</v>
      </c>
    </row>
    <row r="35" spans="1:6" x14ac:dyDescent="0.25">
      <c r="A35" s="14" t="s">
        <v>52</v>
      </c>
      <c r="B35" s="15" t="s">
        <v>53</v>
      </c>
      <c r="C35" s="28">
        <v>607743636.71000004</v>
      </c>
      <c r="D35" s="29" t="s">
        <v>54</v>
      </c>
      <c r="E35" s="25"/>
    </row>
    <row r="36" spans="1:6" x14ac:dyDescent="0.25">
      <c r="A36" s="14" t="s">
        <v>55</v>
      </c>
      <c r="B36" s="15" t="s">
        <v>56</v>
      </c>
      <c r="C36" s="30">
        <v>252728619.23000002</v>
      </c>
      <c r="D36" s="29" t="s">
        <v>54</v>
      </c>
      <c r="E36" s="25"/>
    </row>
    <row r="37" spans="1:6" ht="13" thickBot="1" x14ac:dyDescent="0.3">
      <c r="A37" s="14" t="s">
        <v>57</v>
      </c>
      <c r="B37" s="15" t="s">
        <v>58</v>
      </c>
      <c r="C37" s="31">
        <v>91760617.660000026</v>
      </c>
      <c r="D37" s="32" t="s">
        <v>54</v>
      </c>
      <c r="E37" s="25"/>
    </row>
    <row r="38" spans="1:6" ht="13" x14ac:dyDescent="0.3">
      <c r="A38" s="22" t="s">
        <v>59</v>
      </c>
      <c r="B38" s="22"/>
      <c r="C38" s="33"/>
      <c r="D38" s="24">
        <f>SUM(C35:C37)</f>
        <v>952232873.60000014</v>
      </c>
      <c r="E38" s="25">
        <f>ROUND(D38/$D$47,4)</f>
        <v>0.17050000000000001</v>
      </c>
    </row>
    <row r="39" spans="1:6" x14ac:dyDescent="0.25">
      <c r="A39" s="15"/>
      <c r="B39" s="15"/>
      <c r="C39" s="34"/>
      <c r="E39" s="25"/>
    </row>
    <row r="40" spans="1:6" ht="13" x14ac:dyDescent="0.3">
      <c r="A40" s="22" t="s">
        <v>60</v>
      </c>
      <c r="B40" s="15"/>
      <c r="C40" s="34"/>
      <c r="E40" s="25"/>
    </row>
    <row r="41" spans="1:6" x14ac:dyDescent="0.25">
      <c r="A41" s="14" t="s">
        <v>61</v>
      </c>
      <c r="B41" s="15" t="s">
        <v>62</v>
      </c>
      <c r="C41" s="28">
        <v>305954559.67000002</v>
      </c>
      <c r="D41" s="29" t="s">
        <v>54</v>
      </c>
      <c r="E41" s="25"/>
    </row>
    <row r="42" spans="1:6" x14ac:dyDescent="0.25">
      <c r="A42" s="14" t="s">
        <v>63</v>
      </c>
      <c r="B42" s="15" t="s">
        <v>64</v>
      </c>
      <c r="C42" s="35">
        <v>209917.81</v>
      </c>
      <c r="D42" s="29" t="s">
        <v>54</v>
      </c>
      <c r="E42" s="25"/>
      <c r="F42" s="3" t="s">
        <v>40</v>
      </c>
    </row>
    <row r="43" spans="1:6" x14ac:dyDescent="0.25">
      <c r="A43" s="14" t="s">
        <v>65</v>
      </c>
      <c r="B43" s="15" t="s">
        <v>66</v>
      </c>
      <c r="C43" s="35">
        <v>3910026.66</v>
      </c>
      <c r="D43" s="29" t="s">
        <v>54</v>
      </c>
      <c r="E43" s="25"/>
      <c r="F43" s="3" t="s">
        <v>40</v>
      </c>
    </row>
    <row r="44" spans="1:6" ht="13" thickBot="1" x14ac:dyDescent="0.3">
      <c r="A44" s="14" t="s">
        <v>67</v>
      </c>
      <c r="B44" s="15" t="s">
        <v>68</v>
      </c>
      <c r="C44" s="36">
        <v>15780117.380000001</v>
      </c>
      <c r="D44" s="32" t="s">
        <v>54</v>
      </c>
      <c r="E44" s="25"/>
    </row>
    <row r="45" spans="1:6" x14ac:dyDescent="0.25">
      <c r="A45" s="37" t="s">
        <v>69</v>
      </c>
      <c r="D45" s="39">
        <f>SUM(C41:C44)</f>
        <v>325854621.52000004</v>
      </c>
      <c r="E45" s="25">
        <f>ROUND(D45/$D$47,4)</f>
        <v>5.8400000000000001E-2</v>
      </c>
    </row>
    <row r="47" spans="1:6" ht="13" thickBot="1" x14ac:dyDescent="0.3">
      <c r="A47" s="37" t="s">
        <v>70</v>
      </c>
      <c r="D47" s="40">
        <f>SUM(D21:D45)</f>
        <v>5584327966</v>
      </c>
      <c r="E47" s="41">
        <f>SUM(E21:E46)</f>
        <v>1</v>
      </c>
    </row>
    <row r="48" spans="1:6" ht="13" thickTop="1" x14ac:dyDescent="0.25"/>
    <row r="49" spans="1:7" x14ac:dyDescent="0.25">
      <c r="A49" s="37" t="s">
        <v>71</v>
      </c>
      <c r="B49" s="37"/>
      <c r="D49" s="39">
        <v>133705726.85000001</v>
      </c>
    </row>
    <row r="51" spans="1:7" x14ac:dyDescent="0.25">
      <c r="A51" s="37" t="s">
        <v>72</v>
      </c>
      <c r="F51" s="3" t="s">
        <v>40</v>
      </c>
    </row>
    <row r="52" spans="1:7" x14ac:dyDescent="0.25">
      <c r="A52" s="42" t="s">
        <v>73</v>
      </c>
      <c r="B52" s="3" t="s">
        <v>74</v>
      </c>
      <c r="C52" s="18"/>
      <c r="D52" s="16">
        <v>19611531.18</v>
      </c>
    </row>
    <row r="53" spans="1:7" x14ac:dyDescent="0.25">
      <c r="A53" s="42" t="s">
        <v>75</v>
      </c>
      <c r="B53" s="3" t="s">
        <v>76</v>
      </c>
      <c r="C53" s="18"/>
      <c r="D53" s="17">
        <v>692971607.4799999</v>
      </c>
      <c r="G53" s="3" t="s">
        <v>40</v>
      </c>
    </row>
    <row r="54" spans="1:7" x14ac:dyDescent="0.25">
      <c r="A54" s="42" t="s">
        <v>77</v>
      </c>
      <c r="B54" s="3" t="s">
        <v>78</v>
      </c>
      <c r="D54" s="17">
        <v>69485970.129999995</v>
      </c>
    </row>
    <row r="55" spans="1:7" x14ac:dyDescent="0.25">
      <c r="A55" s="42" t="s">
        <v>77</v>
      </c>
      <c r="B55" s="3" t="s">
        <v>79</v>
      </c>
      <c r="C55" s="18"/>
      <c r="D55" s="17">
        <v>224808828.82999998</v>
      </c>
    </row>
    <row r="56" spans="1:7" x14ac:dyDescent="0.25">
      <c r="A56" s="42" t="s">
        <v>80</v>
      </c>
      <c r="B56" s="3" t="s">
        <v>81</v>
      </c>
      <c r="C56" s="18"/>
      <c r="D56" s="17">
        <v>231250</v>
      </c>
    </row>
    <row r="57" spans="1:7" x14ac:dyDescent="0.25">
      <c r="A57" s="42" t="s">
        <v>82</v>
      </c>
      <c r="B57" s="3" t="s">
        <v>83</v>
      </c>
      <c r="C57" s="18"/>
      <c r="D57" s="17">
        <v>10299983.800000001</v>
      </c>
    </row>
    <row r="58" spans="1:7" x14ac:dyDescent="0.25">
      <c r="A58" s="42" t="s">
        <v>84</v>
      </c>
      <c r="B58" s="3" t="s">
        <v>85</v>
      </c>
      <c r="C58" s="18"/>
      <c r="D58" s="17">
        <v>5094202.67</v>
      </c>
    </row>
    <row r="59" spans="1:7" ht="13" thickBot="1" x14ac:dyDescent="0.3">
      <c r="A59" s="37" t="s">
        <v>86</v>
      </c>
      <c r="D59" s="43">
        <f>SUM(D52:D58)</f>
        <v>1022503374.0899998</v>
      </c>
    </row>
    <row r="60" spans="1:7" ht="13" thickTop="1" x14ac:dyDescent="0.25"/>
    <row r="61" spans="1:7" ht="13" thickBot="1" x14ac:dyDescent="0.3">
      <c r="A61" s="44" t="s">
        <v>87</v>
      </c>
      <c r="B61" s="45"/>
      <c r="C61" s="46"/>
      <c r="D61" s="47">
        <f>+D47+D49+D59</f>
        <v>6740537066.9400005</v>
      </c>
      <c r="E61" s="48"/>
    </row>
    <row r="63" spans="1:7" x14ac:dyDescent="0.25">
      <c r="A63" s="3" t="s">
        <v>88</v>
      </c>
    </row>
    <row r="64" spans="1:7" x14ac:dyDescent="0.25">
      <c r="A64" s="49"/>
    </row>
  </sheetData>
  <mergeCells count="2">
    <mergeCell ref="A1:E1"/>
    <mergeCell ref="A3:B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C25D893A8304459D2E446E8084866E" ma:contentTypeVersion="15" ma:contentTypeDescription="Create a new document." ma:contentTypeScope="" ma:versionID="5dccfab16d162767e81339f2f770e8ef">
  <xsd:schema xmlns:xsd="http://www.w3.org/2001/XMLSchema" xmlns:xs="http://www.w3.org/2001/XMLSchema" xmlns:p="http://schemas.microsoft.com/office/2006/metadata/properties" xmlns:ns2="7fd64818-0729-4f28-a145-a621700a1c24" xmlns:ns3="471390c7-4afd-45f8-b91b-e8cfda4c998a" targetNamespace="http://schemas.microsoft.com/office/2006/metadata/properties" ma:root="true" ma:fieldsID="ae2d968e08fe701fe8187da07540ae71" ns2:_="" ns3:_="">
    <xsd:import namespace="7fd64818-0729-4f28-a145-a621700a1c24"/>
    <xsd:import namespace="471390c7-4afd-45f8-b91b-e8cfda4c99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d64818-0729-4f28-a145-a621700a1c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7624be92-cd20-4743-bb81-736fea8f34e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1390c7-4afd-45f8-b91b-e8cfda4c998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a0402ec-9963-42f8-9fa4-30b82d143abf}" ma:internalName="TaxCatchAll" ma:showField="CatchAllData" ma:web="471390c7-4afd-45f8-b91b-e8cfda4c99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fd64818-0729-4f28-a145-a621700a1c24">
      <Terms xmlns="http://schemas.microsoft.com/office/infopath/2007/PartnerControls"/>
    </lcf76f155ced4ddcb4097134ff3c332f>
    <TaxCatchAll xmlns="471390c7-4afd-45f8-b91b-e8cfda4c998a"/>
  </documentManagement>
</p:properties>
</file>

<file path=customXml/itemProps1.xml><?xml version="1.0" encoding="utf-8"?>
<ds:datastoreItem xmlns:ds="http://schemas.openxmlformats.org/officeDocument/2006/customXml" ds:itemID="{7BBF9A15-B6A2-40B2-B0B2-82A5C6E526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d64818-0729-4f28-a145-a621700a1c24"/>
    <ds:schemaRef ds:uri="471390c7-4afd-45f8-b91b-e8cfda4c99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1BFDDA5-93E2-4924-BA65-A1955768D9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3610827-D277-42B6-97E4-E22B959FC809}">
  <ds:schemaRefs>
    <ds:schemaRef ds:uri="http://schemas.microsoft.com/office/2006/metadata/properties"/>
    <ds:schemaRef ds:uri="http://purl.org/dc/dcmitype/"/>
    <ds:schemaRef ds:uri="http://purl.org/dc/terms/"/>
    <ds:schemaRef ds:uri="7fd64818-0729-4f28-a145-a621700a1c24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471390c7-4afd-45f8-b91b-e8cfda4c998a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2024 Report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Letitia Johnson</dc:creator>
  <cp:lastModifiedBy>Letitia Johnson</cp:lastModifiedBy>
  <dcterms:created xsi:type="dcterms:W3CDTF">2024-11-21T03:03:39Z</dcterms:created>
  <dcterms:modified xsi:type="dcterms:W3CDTF">2024-11-21T03:04:40Z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0x010100BEC25D893A8304459D2E446E8084866E</vt:lpwstr>
  </property>
</Properties>
</file>