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2020 Final Report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<sst xmlns="http://schemas.openxmlformats.org/spreadsheetml/2006/main" count="155" uniqueCount="155">
  <si>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NATCHEZ</t>
  </si>
  <si>
    <t>ALCORN</t>
  </si>
  <si>
    <t>CORINTH</t>
  </si>
  <si>
    <t>AMITE</t>
  </si>
  <si>
    <t>ATTALA</t>
  </si>
  <si>
    <t>KOSCIUSKO</t>
  </si>
  <si>
    <t>BENTON</t>
  </si>
  <si>
    <t>CLEVELAND</t>
  </si>
  <si>
    <t>CALHOUN</t>
  </si>
  <si>
    <t>CARROLL</t>
  </si>
  <si>
    <t>CHICKASAW</t>
  </si>
  <si>
    <t>HOUSTON</t>
  </si>
  <si>
    <t>OKOLONA</t>
  </si>
  <si>
    <t>CHOCTAW</t>
  </si>
  <si>
    <t>CLAIBORNE</t>
  </si>
  <si>
    <t>ENTERPRISE</t>
  </si>
  <si>
    <t>QUITMAN</t>
  </si>
  <si>
    <t>COAHOMA</t>
  </si>
  <si>
    <t>COAHOMA AHS</t>
  </si>
  <si>
    <t>CLARKSDALE</t>
  </si>
  <si>
    <t>COPIAH</t>
  </si>
  <si>
    <t>HAZLEHURST</t>
  </si>
  <si>
    <t>COVINGTON</t>
  </si>
  <si>
    <t>DESOTO</t>
  </si>
  <si>
    <t>FORREST</t>
  </si>
  <si>
    <t>FORREST AHS</t>
  </si>
  <si>
    <t>HATTIESBURG</t>
  </si>
  <si>
    <t>PETAL</t>
  </si>
  <si>
    <t>FRANKLIN</t>
  </si>
  <si>
    <t>GEORGE</t>
  </si>
  <si>
    <t>GREENE</t>
  </si>
  <si>
    <t>GRENADA</t>
  </si>
  <si>
    <t>HANCOCK</t>
  </si>
  <si>
    <t>BAY ST LOUIS</t>
  </si>
  <si>
    <t>HARRISON</t>
  </si>
  <si>
    <t>BILOXI</t>
  </si>
  <si>
    <t>GULFPORT</t>
  </si>
  <si>
    <t>LONG BEACH</t>
  </si>
  <si>
    <t>PASS CHRISTIAN</t>
  </si>
  <si>
    <t>HINDS</t>
  </si>
  <si>
    <t>JACKSON PUBLIC</t>
  </si>
  <si>
    <t>CLINTON</t>
  </si>
  <si>
    <t>HUMPHREYS</t>
  </si>
  <si>
    <t>ITAWAMBA</t>
  </si>
  <si>
    <t>JACKSON</t>
  </si>
  <si>
    <t>MOSS POINT</t>
  </si>
  <si>
    <t>OCEAN SPRINGS</t>
  </si>
  <si>
    <t>PASCAGOULA</t>
  </si>
  <si>
    <t>EAST JASPER</t>
  </si>
  <si>
    <t>WEST JASPER</t>
  </si>
  <si>
    <t>JEFFERSON</t>
  </si>
  <si>
    <t>JEFFERSON DAVIS</t>
  </si>
  <si>
    <t>JONES</t>
  </si>
  <si>
    <t>LAUREL</t>
  </si>
  <si>
    <t>KEMPER</t>
  </si>
  <si>
    <t>LAFAYETTE</t>
  </si>
  <si>
    <t>OXFORD</t>
  </si>
  <si>
    <t>LAMAR</t>
  </si>
  <si>
    <t>LAUDERDALE</t>
  </si>
  <si>
    <t>MERIDIAN</t>
  </si>
  <si>
    <t>LAWRENCE</t>
  </si>
  <si>
    <t>LEAKE</t>
  </si>
  <si>
    <t>LEE</t>
  </si>
  <si>
    <t>NETTLETON</t>
  </si>
  <si>
    <t>TUPELO</t>
  </si>
  <si>
    <t>LINCOLN</t>
  </si>
  <si>
    <t>BROOKHAVEN</t>
  </si>
  <si>
    <t>LOWNDES</t>
  </si>
  <si>
    <t>COLUMBUS</t>
  </si>
  <si>
    <t>MADISON</t>
  </si>
  <si>
    <t>CANTON</t>
  </si>
  <si>
    <t>MARION</t>
  </si>
  <si>
    <t>COLUMBIA</t>
  </si>
  <si>
    <t>MARSHALL</t>
  </si>
  <si>
    <t>HOLLY SPRINGS</t>
  </si>
  <si>
    <t>MONROE</t>
  </si>
  <si>
    <t>ABERDEEN</t>
  </si>
  <si>
    <t>AMORY</t>
  </si>
  <si>
    <t>NESHOBA</t>
  </si>
  <si>
    <t>PHILADELPHIA</t>
  </si>
  <si>
    <t>NEWTON COUNTY</t>
  </si>
  <si>
    <t>NEWTON PUBLIC</t>
  </si>
  <si>
    <t>UNION PUBLIC</t>
  </si>
  <si>
    <t>NOXUBEE</t>
  </si>
  <si>
    <t>NORTH PANOLA</t>
  </si>
  <si>
    <t>SOUTH PANOLA</t>
  </si>
  <si>
    <t>PEARL RIVER</t>
  </si>
  <si>
    <t>PICAYUNE</t>
  </si>
  <si>
    <t>POPLARVILLE</t>
  </si>
  <si>
    <t>PERRY</t>
  </si>
  <si>
    <t>RICHTON</t>
  </si>
  <si>
    <t>NORTH PIKE</t>
  </si>
  <si>
    <t>SOUTH PIKE</t>
  </si>
  <si>
    <t>MCCOMB</t>
  </si>
  <si>
    <t>PONTOTOC COUNTY</t>
  </si>
  <si>
    <t>PONTOTOC CITY</t>
  </si>
  <si>
    <t>PRENTISS</t>
  </si>
  <si>
    <t>BALDWYN</t>
  </si>
  <si>
    <t>BOONEVILLE</t>
  </si>
  <si>
    <t>QUITMAN COUNTY</t>
  </si>
  <si>
    <t>RANKIN</t>
  </si>
  <si>
    <t>PEARL</t>
  </si>
  <si>
    <t>SCOTT</t>
  </si>
  <si>
    <t>FOREST</t>
  </si>
  <si>
    <t>SOUTH DELTA</t>
  </si>
  <si>
    <t>SIMPSON</t>
  </si>
  <si>
    <t>SMITH</t>
  </si>
  <si>
    <t>STONE</t>
  </si>
  <si>
    <t>EAST TALLAHATCHIE</t>
  </si>
  <si>
    <t>WEST TALLAHATCHIE</t>
  </si>
  <si>
    <t>TATE</t>
  </si>
  <si>
    <t>SENATOBIA</t>
  </si>
  <si>
    <t>NORTH TIPPAH</t>
  </si>
  <si>
    <t>SOUTH TIPPAH</t>
  </si>
  <si>
    <t>TISHOMINGO</t>
  </si>
  <si>
    <t>TUNICA</t>
  </si>
  <si>
    <t>UNION COUNTY</t>
  </si>
  <si>
    <t>NEW ALBANY</t>
  </si>
  <si>
    <t>WALTHALL</t>
  </si>
  <si>
    <t>VICKSBURG-WARREN</t>
  </si>
  <si>
    <t>HOLLANDALE</t>
  </si>
  <si>
    <t>LELAND</t>
  </si>
  <si>
    <t>WESTERN LINE</t>
  </si>
  <si>
    <t>GREENVILLE</t>
  </si>
  <si>
    <t>WAYNE</t>
  </si>
  <si>
    <t>WEBSTER</t>
  </si>
  <si>
    <t>WILKINSON</t>
  </si>
  <si>
    <t>LOUISVILLE</t>
  </si>
  <si>
    <t>COFFEEVILLE</t>
  </si>
  <si>
    <t>WATER VALLEY</t>
  </si>
  <si>
    <t>YAZOO</t>
  </si>
  <si>
    <t>YAZOO CITY</t>
  </si>
  <si>
    <t>STATEWIDE</t>
  </si>
  <si>
    <t>DISTRICT NUMBER</t>
  </si>
  <si>
    <t>DISTRICT NAME</t>
  </si>
  <si>
    <t>CAP 4% PLUS 150,000</t>
  </si>
  <si>
    <t>PERCENT OF TOTAL CURRENT OPERATIONS</t>
  </si>
  <si>
    <t>OVER (UNDER)                  CAP</t>
  </si>
  <si>
    <t>PERCENT RANK 
(L TO H)</t>
  </si>
  <si>
    <t>WEST BOLIVAR CONSOLIDATED</t>
  </si>
  <si>
    <t>NORTH BOLIVAR CONSOLIDATED</t>
  </si>
  <si>
    <t>SUNFLOWER CONSOLIDATED</t>
  </si>
  <si>
    <t>WEST POINTCONSOLIDATED</t>
  </si>
  <si>
    <t>STARKVILLE OKTIBBEHA</t>
  </si>
  <si>
    <t>REIMAGINE PREP</t>
  </si>
  <si>
    <t>MIDTOWN PUBLIC</t>
  </si>
  <si>
    <t>SMILOW PREP</t>
  </si>
  <si>
    <t>CLARKSDALE COLLEGIATE</t>
  </si>
  <si>
    <t>SMILOW COLLEGIATE</t>
  </si>
  <si>
    <t>HOLMES COUNTY CONSOL</t>
  </si>
  <si>
    <t>WINONA/MONTGOMERY CONSOL</t>
  </si>
  <si>
    <t>2019-20
TOTAL CURRENT OPERATIONS              (All Funds - Functions          1000-3999)</t>
  </si>
  <si>
    <t>GREENWOOD-LEFLORE CONS</t>
  </si>
  <si>
    <t>AMBITION PREP</t>
  </si>
  <si>
    <t>2019-20 DISTRICT ADMINISTRATION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</si>
</sst>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$&quot;#,##0.00"/>
    <numFmt numFmtId="166" formatCode="0000"/>
    <numFmt numFmtId="167" formatCode="[$-409]dddd\,\ mmmm\ d\,\ yyyy"/>
    <numFmt numFmtId="168" formatCode="[$-409]h:mm:ss\ AM/PM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44" fontId="3" fillId="0" borderId="10" xfId="44" applyNumberFormat="1" applyFont="1" applyFill="1" applyBorder="1">
      <alignment/>
      <protection/>
    </xf>
    <xf numFmtId="0" fontId="42" fillId="34" borderId="11" xfId="44" applyFont="1" applyFill="1" applyBorder="1" applyAlignment="1">
      <alignment horizontal="center" wrapText="1"/>
      <protection/>
    </xf>
    <xf numFmtId="4" fontId="42" fillId="34" borderId="11" xfId="44" applyNumberFormat="1" applyFont="1" applyFill="1" applyBorder="1" applyAlignment="1">
      <alignment horizontal="center" wrapText="1"/>
      <protection/>
    </xf>
    <xf numFmtId="40" fontId="42" fillId="34" borderId="11" xfId="44" applyNumberFormat="1" applyFont="1" applyFill="1" applyBorder="1" applyAlignment="1">
      <alignment horizontal="center" wrapText="1"/>
      <protection/>
    </xf>
    <xf numFmtId="10" fontId="3" fillId="0" borderId="10" xfId="44" applyNumberFormat="1" applyFont="1" applyFill="1" applyBorder="1">
      <alignment/>
      <protection/>
    </xf>
    <xf numFmtId="40" fontId="3" fillId="0" borderId="10" xfId="44" applyNumberFormat="1" applyFont="1" applyFill="1" applyBorder="1">
      <alignment/>
      <protection/>
    </xf>
    <xf numFmtId="4" fontId="0" fillId="2" borderId="0" xfId="44" applyNumberFormat="1" applyFont="1" applyFill="1">
      <alignment/>
      <protection/>
    </xf>
    <xf numFmtId="40" fontId="0" fillId="2" borderId="0" xfId="44" applyNumberFormat="1" applyFont="1" applyFill="1">
      <alignment/>
      <protection/>
    </xf>
    <xf numFmtId="0" fontId="3" fillId="2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/>
    </xf>
    <xf numFmtId="4" fontId="7" fillId="2" borderId="10" xfId="0" applyNumberFormat="1" applyFont="1" applyFill="1" applyBorder="1" applyAlignment="1">
      <alignment horizontal="right"/>
    </xf>
    <xf numFmtId="44" fontId="3" fillId="0" borderId="10" xfId="44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10" fontId="3" fillId="0" borderId="10" xfId="44" applyNumberFormat="1" applyFont="1" applyBorder="1">
      <alignment/>
      <protection/>
    </xf>
    <xf numFmtId="40" fontId="3" fillId="0" borderId="10" xfId="44" applyNumberFormat="1" applyFont="1" applyBorder="1">
      <alignment/>
      <protection/>
    </xf>
    <xf numFmtId="44" fontId="6" fillId="0" borderId="10" xfId="44" applyNumberFormat="1" applyFont="1" applyBorder="1">
      <alignment/>
      <protection/>
    </xf>
    <xf numFmtId="10" fontId="6" fillId="0" borderId="10" xfId="44" applyNumberFormat="1" applyFont="1" applyBorder="1">
      <alignment/>
      <protection/>
    </xf>
    <xf numFmtId="4" fontId="3" fillId="0" borderId="10" xfId="44" applyNumberFormat="1" applyFont="1" applyBorder="1">
      <alignment/>
      <protection/>
    </xf>
    <xf numFmtId="0" fontId="42" fillId="34" borderId="11" xfId="0" applyFont="1" applyFill="1" applyBorder="1" applyAlignment="1">
      <alignment horizontal="center" wrapText="1"/>
    </xf>
    <xf numFmtId="0" fontId="0" fillId="0" borderId="0" xfId="42">
      <alignment/>
      <protection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2" borderId="1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workbookViewId="0" topLeftCell="A1">
      <pane xSplit="2" ySplit="1" topLeftCell="C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54" sqref="D154"/>
    </sheetView>
  </sheetViews>
  <sheetFormatPr defaultColWidth="9.140625" defaultRowHeight="12.75"/>
  <cols>
    <col min="1" max="1" width="14.8515625" style="2" customWidth="1"/>
    <col min="2" max="2" width="28.7109375" style="1" customWidth="1"/>
    <col min="3" max="3" width="21.28125" style="13" customWidth="1"/>
    <col min="4" max="4" width="19.28125" style="1" customWidth="1"/>
    <col min="5" max="5" width="20.421875" style="1" customWidth="1"/>
    <col min="6" max="6" width="15.7109375" style="1" customWidth="1"/>
    <col min="7" max="7" width="14.421875" style="14" customWidth="1"/>
    <col min="8" max="8" width="9.57421875" style="2" customWidth="1"/>
  </cols>
  <sheetData>
    <row r="1" spans="1:8" ht="63.75">
      <c r="A1" s="25" t="s">
        <v>133</v>
      </c>
      <c r="B1" s="8" t="s">
        <v>134</v>
      </c>
      <c r="C1" s="9" t="s">
        <v>151</v>
      </c>
      <c r="D1" s="8" t="s">
        <v>135</v>
      </c>
      <c r="E1" s="9" t="s">
        <v>154</v>
      </c>
      <c r="F1" s="8" t="s">
        <v>136</v>
      </c>
      <c r="G1" s="10" t="s">
        <v>137</v>
      </c>
      <c r="H1" s="8" t="s">
        <v>138</v>
      </c>
    </row>
    <row r="2" spans="1:8" ht="12.75">
      <c r="A2" s="4">
        <v>130</v>
      </c>
      <c r="B2" s="3" t="s">
        <v>0</v>
      </c>
      <c r="C2" s="17">
        <v>38734365.22</v>
      </c>
      <c r="D2" s="18">
        <f aca="true" t="shared" si="0" ref="D2:D69">SUM(C2*0.04+150000)</f>
        <v>1699374.6088</v>
      </c>
      <c r="E2" s="19">
        <v>2216250.77</v>
      </c>
      <c r="F2" s="20">
        <f aca="true" t="shared" si="1" ref="F2:F69">ROUND(E2/C2,6)</f>
        <v>0.057217</v>
      </c>
      <c r="G2" s="21">
        <f aca="true" t="shared" si="2" ref="G2:G69">SUM(E2-D2)</f>
        <v>516876.1612</v>
      </c>
      <c r="H2" s="5">
        <f aca="true" t="shared" si="3" ref="H2:H33">RANK(F2,$F$2:$F$147,1)</f>
        <v>119</v>
      </c>
    </row>
    <row r="3" spans="1:8" ht="12.75">
      <c r="A3" s="4">
        <v>200</v>
      </c>
      <c r="B3" s="3" t="s">
        <v>1</v>
      </c>
      <c r="C3" s="17">
        <v>30410198.03</v>
      </c>
      <c r="D3" s="18">
        <f t="shared" si="0"/>
        <v>1366407.9212</v>
      </c>
      <c r="E3" s="19">
        <v>788265.0199999999</v>
      </c>
      <c r="F3" s="20">
        <f t="shared" si="1"/>
        <v>0.025921</v>
      </c>
      <c r="G3" s="21">
        <f t="shared" si="2"/>
        <v>-578142.9012000001</v>
      </c>
      <c r="H3" s="5">
        <f t="shared" si="3"/>
        <v>19</v>
      </c>
    </row>
    <row r="4" spans="1:8" ht="12.75">
      <c r="A4" s="4">
        <v>220</v>
      </c>
      <c r="B4" s="3" t="s">
        <v>2</v>
      </c>
      <c r="C4" s="17">
        <v>22569581.95</v>
      </c>
      <c r="D4" s="18">
        <f t="shared" si="0"/>
        <v>1052783.278</v>
      </c>
      <c r="E4" s="19">
        <v>990939.43</v>
      </c>
      <c r="F4" s="20">
        <f t="shared" si="1"/>
        <v>0.043906</v>
      </c>
      <c r="G4" s="21">
        <f t="shared" si="2"/>
        <v>-61843.84799999988</v>
      </c>
      <c r="H4" s="5">
        <f t="shared" si="3"/>
        <v>80</v>
      </c>
    </row>
    <row r="5" spans="1:8" ht="12.75">
      <c r="A5" s="4">
        <v>300</v>
      </c>
      <c r="B5" s="3" t="s">
        <v>3</v>
      </c>
      <c r="C5" s="17">
        <v>13552461.77</v>
      </c>
      <c r="D5" s="18">
        <f t="shared" si="0"/>
        <v>692098.4708</v>
      </c>
      <c r="E5" s="19">
        <v>685714.33</v>
      </c>
      <c r="F5" s="20">
        <f t="shared" si="1"/>
        <v>0.050597</v>
      </c>
      <c r="G5" s="21">
        <f t="shared" si="2"/>
        <v>-6384.140800000052</v>
      </c>
      <c r="H5" s="5">
        <f t="shared" si="3"/>
        <v>107</v>
      </c>
    </row>
    <row r="6" spans="1:8" ht="12.75">
      <c r="A6" s="4">
        <v>400</v>
      </c>
      <c r="B6" s="3" t="s">
        <v>4</v>
      </c>
      <c r="C6" s="17">
        <v>13761306.21</v>
      </c>
      <c r="D6" s="18">
        <f t="shared" si="0"/>
        <v>700452.2484</v>
      </c>
      <c r="E6" s="19">
        <v>648403.3300000001</v>
      </c>
      <c r="F6" s="20">
        <f t="shared" si="1"/>
        <v>0.047118</v>
      </c>
      <c r="G6" s="21">
        <f t="shared" si="2"/>
        <v>-52048.918399999966</v>
      </c>
      <c r="H6" s="5">
        <f t="shared" si="3"/>
        <v>93</v>
      </c>
    </row>
    <row r="7" spans="1:8" ht="12.75">
      <c r="A7" s="4">
        <v>420</v>
      </c>
      <c r="B7" s="3" t="s">
        <v>5</v>
      </c>
      <c r="C7" s="17">
        <v>20856952.3</v>
      </c>
      <c r="D7" s="18">
        <f t="shared" si="0"/>
        <v>984278.0920000001</v>
      </c>
      <c r="E7" s="19">
        <v>685446.49</v>
      </c>
      <c r="F7" s="20">
        <f t="shared" si="1"/>
        <v>0.032864</v>
      </c>
      <c r="G7" s="21">
        <f t="shared" si="2"/>
        <v>-298831.6020000001</v>
      </c>
      <c r="H7" s="5">
        <f t="shared" si="3"/>
        <v>41</v>
      </c>
    </row>
    <row r="8" spans="1:8" ht="12.75">
      <c r="A8" s="4">
        <v>500</v>
      </c>
      <c r="B8" s="3" t="s">
        <v>6</v>
      </c>
      <c r="C8" s="17">
        <v>11076563.39</v>
      </c>
      <c r="D8" s="18">
        <f t="shared" si="0"/>
        <v>593062.5356000001</v>
      </c>
      <c r="E8" s="19">
        <v>534173.5499999999</v>
      </c>
      <c r="F8" s="20">
        <f t="shared" si="1"/>
        <v>0.048226</v>
      </c>
      <c r="G8" s="21">
        <f t="shared" si="2"/>
        <v>-58888.98560000013</v>
      </c>
      <c r="H8" s="5">
        <f t="shared" si="3"/>
        <v>98</v>
      </c>
    </row>
    <row r="9" spans="1:8" ht="12.75">
      <c r="A9" s="4">
        <v>614</v>
      </c>
      <c r="B9" s="3" t="s">
        <v>7</v>
      </c>
      <c r="C9" s="17">
        <v>32990156.09</v>
      </c>
      <c r="D9" s="18">
        <f t="shared" si="0"/>
        <v>1469606.2436</v>
      </c>
      <c r="E9" s="19">
        <v>1173811.47</v>
      </c>
      <c r="F9" s="20">
        <f t="shared" si="1"/>
        <v>0.035581</v>
      </c>
      <c r="G9" s="21">
        <f t="shared" si="2"/>
        <v>-295794.77359999996</v>
      </c>
      <c r="H9" s="5">
        <f t="shared" si="3"/>
        <v>51</v>
      </c>
    </row>
    <row r="10" spans="1:8" ht="12.75">
      <c r="A10" s="4">
        <v>617</v>
      </c>
      <c r="B10" s="3" t="s">
        <v>140</v>
      </c>
      <c r="C10" s="17">
        <v>11714306.99</v>
      </c>
      <c r="D10" s="18">
        <f t="shared" si="0"/>
        <v>618572.2796</v>
      </c>
      <c r="E10" s="19">
        <v>756885.5299999999</v>
      </c>
      <c r="F10" s="20">
        <f t="shared" si="1"/>
        <v>0.064612</v>
      </c>
      <c r="G10" s="21">
        <f t="shared" si="2"/>
        <v>138313.2503999999</v>
      </c>
      <c r="H10" s="5">
        <f t="shared" si="3"/>
        <v>127</v>
      </c>
    </row>
    <row r="11" spans="1:8" ht="12.75">
      <c r="A11" s="4">
        <v>618</v>
      </c>
      <c r="B11" s="3" t="s">
        <v>139</v>
      </c>
      <c r="C11" s="17">
        <v>14380044.98</v>
      </c>
      <c r="D11" s="18">
        <f t="shared" si="0"/>
        <v>725201.7992</v>
      </c>
      <c r="E11" s="19">
        <v>1132550.31</v>
      </c>
      <c r="F11" s="20">
        <f t="shared" si="1"/>
        <v>0.078758</v>
      </c>
      <c r="G11" s="21">
        <f t="shared" si="2"/>
        <v>407348.51080000005</v>
      </c>
      <c r="H11" s="5">
        <f t="shared" si="3"/>
        <v>144</v>
      </c>
    </row>
    <row r="12" spans="1:8" ht="12.75">
      <c r="A12" s="4">
        <v>700</v>
      </c>
      <c r="B12" s="3" t="s">
        <v>8</v>
      </c>
      <c r="C12" s="17">
        <v>22748014.36</v>
      </c>
      <c r="D12" s="18">
        <f t="shared" si="0"/>
        <v>1059920.5744</v>
      </c>
      <c r="E12" s="19">
        <v>941422.67</v>
      </c>
      <c r="F12" s="20">
        <f t="shared" si="1"/>
        <v>0.041385</v>
      </c>
      <c r="G12" s="21">
        <f t="shared" si="2"/>
        <v>-118497.9044</v>
      </c>
      <c r="H12" s="5">
        <f t="shared" si="3"/>
        <v>72</v>
      </c>
    </row>
    <row r="13" spans="1:8" ht="12.75">
      <c r="A13" s="4">
        <v>800</v>
      </c>
      <c r="B13" s="3" t="s">
        <v>9</v>
      </c>
      <c r="C13" s="17">
        <v>9436532.94</v>
      </c>
      <c r="D13" s="18">
        <f t="shared" si="0"/>
        <v>527461.3176</v>
      </c>
      <c r="E13" s="19">
        <v>629154.73</v>
      </c>
      <c r="F13" s="20">
        <f t="shared" si="1"/>
        <v>0.066672</v>
      </c>
      <c r="G13" s="21">
        <f t="shared" si="2"/>
        <v>101693.41240000003</v>
      </c>
      <c r="H13" s="5">
        <f t="shared" si="3"/>
        <v>132</v>
      </c>
    </row>
    <row r="14" spans="1:8" ht="12.75">
      <c r="A14" s="4">
        <v>900</v>
      </c>
      <c r="B14" s="3" t="s">
        <v>10</v>
      </c>
      <c r="C14" s="17">
        <v>4542878.06</v>
      </c>
      <c r="D14" s="18">
        <f t="shared" si="0"/>
        <v>331715.1224</v>
      </c>
      <c r="E14" s="19">
        <v>315405.69999999995</v>
      </c>
      <c r="F14" s="20">
        <f t="shared" si="1"/>
        <v>0.069429</v>
      </c>
      <c r="G14" s="21">
        <f t="shared" si="2"/>
        <v>-16309.42240000004</v>
      </c>
      <c r="H14" s="5">
        <f t="shared" si="3"/>
        <v>137</v>
      </c>
    </row>
    <row r="15" spans="1:8" ht="12.75">
      <c r="A15" s="4">
        <v>920</v>
      </c>
      <c r="B15" s="3" t="s">
        <v>11</v>
      </c>
      <c r="C15" s="17">
        <v>16277752.76</v>
      </c>
      <c r="D15" s="18">
        <f t="shared" si="0"/>
        <v>801110.1104</v>
      </c>
      <c r="E15" s="19">
        <v>737630.7</v>
      </c>
      <c r="F15" s="20">
        <f t="shared" si="1"/>
        <v>0.045315</v>
      </c>
      <c r="G15" s="21">
        <f t="shared" si="2"/>
        <v>-63479.41040000005</v>
      </c>
      <c r="H15" s="5">
        <f t="shared" si="3"/>
        <v>87</v>
      </c>
    </row>
    <row r="16" spans="1:8" ht="12.75">
      <c r="A16" s="4">
        <v>921</v>
      </c>
      <c r="B16" s="3" t="s">
        <v>12</v>
      </c>
      <c r="C16" s="17">
        <v>6701542.6</v>
      </c>
      <c r="D16" s="18">
        <f t="shared" si="0"/>
        <v>418061.70399999997</v>
      </c>
      <c r="E16" s="19">
        <v>516104.06</v>
      </c>
      <c r="F16" s="20">
        <f t="shared" si="1"/>
        <v>0.077013</v>
      </c>
      <c r="G16" s="21">
        <f t="shared" si="2"/>
        <v>98042.35600000003</v>
      </c>
      <c r="H16" s="5">
        <f t="shared" si="3"/>
        <v>142</v>
      </c>
    </row>
    <row r="17" spans="1:8" ht="12.75">
      <c r="A17" s="4">
        <v>1000</v>
      </c>
      <c r="B17" s="3" t="s">
        <v>13</v>
      </c>
      <c r="C17" s="17">
        <v>17255582.24</v>
      </c>
      <c r="D17" s="18">
        <f t="shared" si="0"/>
        <v>840223.2895999999</v>
      </c>
      <c r="E17" s="19">
        <v>846896.82</v>
      </c>
      <c r="F17" s="20">
        <f t="shared" si="1"/>
        <v>0.04908</v>
      </c>
      <c r="G17" s="21">
        <f t="shared" si="2"/>
        <v>6673.530400000047</v>
      </c>
      <c r="H17" s="5">
        <f t="shared" si="3"/>
        <v>102</v>
      </c>
    </row>
    <row r="18" spans="1:8" ht="12.75">
      <c r="A18" s="4">
        <v>1100</v>
      </c>
      <c r="B18" s="3" t="s">
        <v>14</v>
      </c>
      <c r="C18" s="17">
        <v>16484661.9</v>
      </c>
      <c r="D18" s="18">
        <f t="shared" si="0"/>
        <v>809386.476</v>
      </c>
      <c r="E18" s="19">
        <v>729385.87</v>
      </c>
      <c r="F18" s="20">
        <f t="shared" si="1"/>
        <v>0.044246</v>
      </c>
      <c r="G18" s="21">
        <f t="shared" si="2"/>
        <v>-80000.60600000003</v>
      </c>
      <c r="H18" s="5">
        <f t="shared" si="3"/>
        <v>81</v>
      </c>
    </row>
    <row r="19" spans="1:8" ht="12.75">
      <c r="A19" s="4">
        <v>1211</v>
      </c>
      <c r="B19" s="3" t="s">
        <v>15</v>
      </c>
      <c r="C19" s="17">
        <v>8958433.4</v>
      </c>
      <c r="D19" s="18">
        <f t="shared" si="0"/>
        <v>508337.336</v>
      </c>
      <c r="E19" s="19">
        <v>387281.94</v>
      </c>
      <c r="F19" s="20">
        <f t="shared" si="1"/>
        <v>0.043231</v>
      </c>
      <c r="G19" s="21">
        <f t="shared" si="2"/>
        <v>-121055.39600000001</v>
      </c>
      <c r="H19" s="5">
        <f t="shared" si="3"/>
        <v>77</v>
      </c>
    </row>
    <row r="20" spans="1:8" ht="12.75">
      <c r="A20" s="4">
        <v>1212</v>
      </c>
      <c r="B20" s="3" t="s">
        <v>16</v>
      </c>
      <c r="C20" s="17">
        <v>18099352.52</v>
      </c>
      <c r="D20" s="18">
        <f t="shared" si="0"/>
        <v>873974.1008</v>
      </c>
      <c r="E20" s="19">
        <v>894380.3300000001</v>
      </c>
      <c r="F20" s="20">
        <f t="shared" si="1"/>
        <v>0.049415</v>
      </c>
      <c r="G20" s="21">
        <f t="shared" si="2"/>
        <v>20406.22920000006</v>
      </c>
      <c r="H20" s="5">
        <f t="shared" si="3"/>
        <v>104</v>
      </c>
    </row>
    <row r="21" spans="1:8" ht="12.75">
      <c r="A21" s="4">
        <v>1321</v>
      </c>
      <c r="B21" s="3" t="s">
        <v>142</v>
      </c>
      <c r="C21" s="17">
        <v>28843373.05</v>
      </c>
      <c r="D21" s="18">
        <f t="shared" si="0"/>
        <v>1303734.922</v>
      </c>
      <c r="E21" s="19">
        <v>1174487.6400000001</v>
      </c>
      <c r="F21" s="20">
        <f t="shared" si="1"/>
        <v>0.040719</v>
      </c>
      <c r="G21" s="21">
        <f t="shared" si="2"/>
        <v>-129247.28199999989</v>
      </c>
      <c r="H21" s="5">
        <f t="shared" si="3"/>
        <v>71</v>
      </c>
    </row>
    <row r="22" spans="1:8" ht="12.75">
      <c r="A22" s="4">
        <v>1400</v>
      </c>
      <c r="B22" s="3" t="s">
        <v>17</v>
      </c>
      <c r="C22" s="17">
        <v>16267694.65</v>
      </c>
      <c r="D22" s="18">
        <f t="shared" si="0"/>
        <v>800707.7860000001</v>
      </c>
      <c r="E22" s="19">
        <v>1231104.74</v>
      </c>
      <c r="F22" s="20">
        <f t="shared" si="1"/>
        <v>0.075678</v>
      </c>
      <c r="G22" s="21">
        <f t="shared" si="2"/>
        <v>430396.9539999999</v>
      </c>
      <c r="H22" s="5">
        <f t="shared" si="3"/>
        <v>141</v>
      </c>
    </row>
    <row r="23" spans="1:8" ht="12.75">
      <c r="A23" s="4">
        <v>1402</v>
      </c>
      <c r="B23" s="3" t="s">
        <v>18</v>
      </c>
      <c r="C23" s="17">
        <v>2512852.73</v>
      </c>
      <c r="D23" s="18">
        <f t="shared" si="0"/>
        <v>250514.1092</v>
      </c>
      <c r="E23" s="19">
        <v>31564.28</v>
      </c>
      <c r="F23" s="20">
        <f t="shared" si="1"/>
        <v>0.012561</v>
      </c>
      <c r="G23" s="21">
        <f t="shared" si="2"/>
        <v>-218949.8292</v>
      </c>
      <c r="H23" s="5">
        <f t="shared" si="3"/>
        <v>6</v>
      </c>
    </row>
    <row r="24" spans="1:8" ht="12.75">
      <c r="A24" s="4">
        <v>1420</v>
      </c>
      <c r="B24" s="3" t="s">
        <v>19</v>
      </c>
      <c r="C24" s="17">
        <v>24863160.65</v>
      </c>
      <c r="D24" s="18">
        <f t="shared" si="0"/>
        <v>1144526.426</v>
      </c>
      <c r="E24" s="19">
        <v>1153739.15</v>
      </c>
      <c r="F24" s="20">
        <f t="shared" si="1"/>
        <v>0.046404</v>
      </c>
      <c r="G24" s="21">
        <f t="shared" si="2"/>
        <v>9212.72399999993</v>
      </c>
      <c r="H24" s="5">
        <f t="shared" si="3"/>
        <v>90</v>
      </c>
    </row>
    <row r="25" spans="1:8" ht="12.75">
      <c r="A25" s="4">
        <v>1425</v>
      </c>
      <c r="B25" s="3" t="s">
        <v>147</v>
      </c>
      <c r="C25" s="17">
        <v>3116232.37</v>
      </c>
      <c r="D25" s="18">
        <f t="shared" si="0"/>
        <v>274649.29480000003</v>
      </c>
      <c r="E25" s="19">
        <v>91800</v>
      </c>
      <c r="F25" s="20">
        <f t="shared" si="1"/>
        <v>0.029459</v>
      </c>
      <c r="G25" s="21">
        <f t="shared" si="2"/>
        <v>-182849.29480000003</v>
      </c>
      <c r="H25" s="5">
        <f t="shared" si="3"/>
        <v>33</v>
      </c>
    </row>
    <row r="26" spans="1:8" ht="12.75">
      <c r="A26" s="4">
        <v>1500</v>
      </c>
      <c r="B26" s="3" t="s">
        <v>20</v>
      </c>
      <c r="C26" s="17">
        <v>23485006.95</v>
      </c>
      <c r="D26" s="18">
        <f t="shared" si="0"/>
        <v>1089400.278</v>
      </c>
      <c r="E26" s="19">
        <v>847994.7</v>
      </c>
      <c r="F26" s="20">
        <f t="shared" si="1"/>
        <v>0.036108</v>
      </c>
      <c r="G26" s="21">
        <f t="shared" si="2"/>
        <v>-241405.57799999998</v>
      </c>
      <c r="H26" s="5">
        <f t="shared" si="3"/>
        <v>54</v>
      </c>
    </row>
    <row r="27" spans="1:8" ht="12.75">
      <c r="A27" s="4">
        <v>1520</v>
      </c>
      <c r="B27" s="3" t="s">
        <v>21</v>
      </c>
      <c r="C27" s="17">
        <v>14609758.01</v>
      </c>
      <c r="D27" s="18">
        <f t="shared" si="0"/>
        <v>734390.3204</v>
      </c>
      <c r="E27" s="19">
        <v>805439.1199999999</v>
      </c>
      <c r="F27" s="20">
        <f t="shared" si="1"/>
        <v>0.05513</v>
      </c>
      <c r="G27" s="21">
        <f t="shared" si="2"/>
        <v>71048.79959999991</v>
      </c>
      <c r="H27" s="5">
        <f t="shared" si="3"/>
        <v>113</v>
      </c>
    </row>
    <row r="28" spans="1:8" ht="12.75">
      <c r="A28" s="4">
        <v>1600</v>
      </c>
      <c r="B28" s="3" t="s">
        <v>22</v>
      </c>
      <c r="C28" s="17">
        <v>28674652.61</v>
      </c>
      <c r="D28" s="18">
        <f t="shared" si="0"/>
        <v>1296986.1044</v>
      </c>
      <c r="E28" s="19">
        <v>1013443.96</v>
      </c>
      <c r="F28" s="20">
        <f t="shared" si="1"/>
        <v>0.035343</v>
      </c>
      <c r="G28" s="21">
        <f t="shared" si="2"/>
        <v>-283542.1444000001</v>
      </c>
      <c r="H28" s="5">
        <f t="shared" si="3"/>
        <v>50</v>
      </c>
    </row>
    <row r="29" spans="1:8" ht="12.75">
      <c r="A29" s="4">
        <v>1700</v>
      </c>
      <c r="B29" s="3" t="s">
        <v>23</v>
      </c>
      <c r="C29" s="17">
        <v>285420784.78</v>
      </c>
      <c r="D29" s="18">
        <f t="shared" si="0"/>
        <v>11566831.391199999</v>
      </c>
      <c r="E29" s="19">
        <v>9543416.05</v>
      </c>
      <c r="F29" s="20">
        <f t="shared" si="1"/>
        <v>0.033436</v>
      </c>
      <c r="G29" s="21">
        <f t="shared" si="2"/>
        <v>-2023415.3411999978</v>
      </c>
      <c r="H29" s="5">
        <f t="shared" si="3"/>
        <v>42</v>
      </c>
    </row>
    <row r="30" spans="1:8" ht="12.75">
      <c r="A30" s="4">
        <v>1800</v>
      </c>
      <c r="B30" s="3" t="s">
        <v>24</v>
      </c>
      <c r="C30" s="17">
        <v>26183235.5</v>
      </c>
      <c r="D30" s="18">
        <f t="shared" si="0"/>
        <v>1197329.42</v>
      </c>
      <c r="E30" s="19">
        <v>1279453.45</v>
      </c>
      <c r="F30" s="20">
        <f t="shared" si="1"/>
        <v>0.048865</v>
      </c>
      <c r="G30" s="21">
        <f t="shared" si="2"/>
        <v>82124.03000000003</v>
      </c>
      <c r="H30" s="5">
        <f t="shared" si="3"/>
        <v>100</v>
      </c>
    </row>
    <row r="31" spans="1:8" ht="12.75">
      <c r="A31" s="4">
        <v>1802</v>
      </c>
      <c r="B31" s="3" t="s">
        <v>25</v>
      </c>
      <c r="C31" s="17">
        <v>6220592.46</v>
      </c>
      <c r="D31" s="18">
        <f t="shared" si="0"/>
        <v>398823.6984</v>
      </c>
      <c r="E31" s="19">
        <v>412613.05</v>
      </c>
      <c r="F31" s="20">
        <f t="shared" si="1"/>
        <v>0.06633</v>
      </c>
      <c r="G31" s="21">
        <f t="shared" si="2"/>
        <v>13789.351599999995</v>
      </c>
      <c r="H31" s="5">
        <f t="shared" si="3"/>
        <v>131</v>
      </c>
    </row>
    <row r="32" spans="1:8" ht="12.75">
      <c r="A32" s="4">
        <v>1820</v>
      </c>
      <c r="B32" s="3" t="s">
        <v>26</v>
      </c>
      <c r="C32" s="17">
        <v>43327213.4</v>
      </c>
      <c r="D32" s="18">
        <f t="shared" si="0"/>
        <v>1883088.536</v>
      </c>
      <c r="E32" s="19">
        <v>1410068.8599999999</v>
      </c>
      <c r="F32" s="20">
        <f t="shared" si="1"/>
        <v>0.032545</v>
      </c>
      <c r="G32" s="21">
        <f t="shared" si="2"/>
        <v>-473019.6760000002</v>
      </c>
      <c r="H32" s="5">
        <f t="shared" si="3"/>
        <v>39</v>
      </c>
    </row>
    <row r="33" spans="1:8" ht="12.75">
      <c r="A33" s="4">
        <v>1821</v>
      </c>
      <c r="B33" s="3" t="s">
        <v>27</v>
      </c>
      <c r="C33" s="17">
        <v>38958693.45</v>
      </c>
      <c r="D33" s="18">
        <f t="shared" si="0"/>
        <v>1708347.7380000001</v>
      </c>
      <c r="E33" s="19">
        <v>1342577.6500000001</v>
      </c>
      <c r="F33" s="20">
        <f t="shared" si="1"/>
        <v>0.034462</v>
      </c>
      <c r="G33" s="21">
        <f t="shared" si="2"/>
        <v>-365770.088</v>
      </c>
      <c r="H33" s="5">
        <f t="shared" si="3"/>
        <v>49</v>
      </c>
    </row>
    <row r="34" spans="1:8" ht="12.75">
      <c r="A34" s="4">
        <v>1900</v>
      </c>
      <c r="B34" s="3" t="s">
        <v>28</v>
      </c>
      <c r="C34" s="17">
        <v>14198975.51</v>
      </c>
      <c r="D34" s="18">
        <f t="shared" si="0"/>
        <v>717959.0204</v>
      </c>
      <c r="E34" s="19">
        <v>827936.9199999999</v>
      </c>
      <c r="F34" s="20">
        <f t="shared" si="1"/>
        <v>0.05831</v>
      </c>
      <c r="G34" s="21">
        <f t="shared" si="2"/>
        <v>109977.89959999989</v>
      </c>
      <c r="H34" s="5">
        <f aca="true" t="shared" si="4" ref="H34:H65">RANK(F34,$F$2:$F$147,1)</f>
        <v>121</v>
      </c>
    </row>
    <row r="35" spans="1:8" ht="12.75">
      <c r="A35" s="4">
        <v>2000</v>
      </c>
      <c r="B35" s="3" t="s">
        <v>29</v>
      </c>
      <c r="C35" s="17">
        <v>35934896.5</v>
      </c>
      <c r="D35" s="18">
        <f t="shared" si="0"/>
        <v>1587395.86</v>
      </c>
      <c r="E35" s="19">
        <v>1281736.5899999999</v>
      </c>
      <c r="F35" s="20">
        <f t="shared" si="1"/>
        <v>0.035668</v>
      </c>
      <c r="G35" s="21">
        <f t="shared" si="2"/>
        <v>-305659.27000000025</v>
      </c>
      <c r="H35" s="5">
        <f t="shared" si="4"/>
        <v>53</v>
      </c>
    </row>
    <row r="36" spans="1:8" ht="12.75">
      <c r="A36" s="4">
        <v>2100</v>
      </c>
      <c r="B36" s="3" t="s">
        <v>30</v>
      </c>
      <c r="C36" s="17">
        <v>17798582.98</v>
      </c>
      <c r="D36" s="18">
        <f t="shared" si="0"/>
        <v>861943.3192</v>
      </c>
      <c r="E36" s="19">
        <v>603477.24</v>
      </c>
      <c r="F36" s="20">
        <f t="shared" si="1"/>
        <v>0.033906</v>
      </c>
      <c r="G36" s="21">
        <f t="shared" si="2"/>
        <v>-258466.07920000004</v>
      </c>
      <c r="H36" s="5">
        <f t="shared" si="4"/>
        <v>46</v>
      </c>
    </row>
    <row r="37" spans="1:8" ht="12.75">
      <c r="A37" s="4">
        <v>2220</v>
      </c>
      <c r="B37" s="3" t="s">
        <v>31</v>
      </c>
      <c r="C37" s="17">
        <v>39335664.4</v>
      </c>
      <c r="D37" s="18">
        <f t="shared" si="0"/>
        <v>1723426.576</v>
      </c>
      <c r="E37" s="19">
        <v>1226788.02</v>
      </c>
      <c r="F37" s="20">
        <f t="shared" si="1"/>
        <v>0.031188</v>
      </c>
      <c r="G37" s="21">
        <f t="shared" si="2"/>
        <v>-496638.55599999987</v>
      </c>
      <c r="H37" s="5">
        <f t="shared" si="4"/>
        <v>35</v>
      </c>
    </row>
    <row r="38" spans="1:8" ht="12.75">
      <c r="A38" s="4">
        <v>2300</v>
      </c>
      <c r="B38" s="3" t="s">
        <v>32</v>
      </c>
      <c r="C38" s="17">
        <v>44567832.4</v>
      </c>
      <c r="D38" s="18">
        <f t="shared" si="0"/>
        <v>1932713.296</v>
      </c>
      <c r="E38" s="19">
        <v>1095594.3399999999</v>
      </c>
      <c r="F38" s="20">
        <f t="shared" si="1"/>
        <v>0.024583</v>
      </c>
      <c r="G38" s="21">
        <f t="shared" si="2"/>
        <v>-837118.9560000002</v>
      </c>
      <c r="H38" s="5">
        <f t="shared" si="4"/>
        <v>14</v>
      </c>
    </row>
    <row r="39" spans="1:8" ht="12.75">
      <c r="A39" s="4">
        <v>2320</v>
      </c>
      <c r="B39" s="3" t="s">
        <v>33</v>
      </c>
      <c r="C39" s="17">
        <v>21254820.92</v>
      </c>
      <c r="D39" s="18">
        <f t="shared" si="0"/>
        <v>1000192.8368</v>
      </c>
      <c r="E39" s="19">
        <v>1068300.46</v>
      </c>
      <c r="F39" s="20">
        <f t="shared" si="1"/>
        <v>0.050262</v>
      </c>
      <c r="G39" s="21">
        <f t="shared" si="2"/>
        <v>68107.62319999991</v>
      </c>
      <c r="H39" s="5">
        <f t="shared" si="4"/>
        <v>106</v>
      </c>
    </row>
    <row r="40" spans="1:8" ht="12.75">
      <c r="A40" s="4">
        <v>2400</v>
      </c>
      <c r="B40" s="3" t="s">
        <v>34</v>
      </c>
      <c r="C40" s="17">
        <v>143460559.86</v>
      </c>
      <c r="D40" s="18">
        <f t="shared" si="0"/>
        <v>5888422.394400001</v>
      </c>
      <c r="E40" s="19">
        <v>2583929.05</v>
      </c>
      <c r="F40" s="20">
        <f t="shared" si="1"/>
        <v>0.018011</v>
      </c>
      <c r="G40" s="21">
        <f t="shared" si="2"/>
        <v>-3304493.3444000008</v>
      </c>
      <c r="H40" s="5">
        <f t="shared" si="4"/>
        <v>7</v>
      </c>
    </row>
    <row r="41" spans="1:8" ht="12.75">
      <c r="A41" s="4">
        <v>2420</v>
      </c>
      <c r="B41" s="3" t="s">
        <v>35</v>
      </c>
      <c r="C41" s="17">
        <v>64823082.44</v>
      </c>
      <c r="D41" s="18">
        <f t="shared" si="0"/>
        <v>2742923.2976</v>
      </c>
      <c r="E41" s="19">
        <v>1677446.03</v>
      </c>
      <c r="F41" s="20">
        <f t="shared" si="1"/>
        <v>0.025877</v>
      </c>
      <c r="G41" s="21">
        <f t="shared" si="2"/>
        <v>-1065477.2676000001</v>
      </c>
      <c r="H41" s="5">
        <f t="shared" si="4"/>
        <v>18</v>
      </c>
    </row>
    <row r="42" spans="1:8" ht="12.75">
      <c r="A42" s="4">
        <v>2421</v>
      </c>
      <c r="B42" s="3" t="s">
        <v>36</v>
      </c>
      <c r="C42" s="17">
        <v>62012455.81</v>
      </c>
      <c r="D42" s="18">
        <f t="shared" si="0"/>
        <v>2630498.2324</v>
      </c>
      <c r="E42" s="19">
        <v>1630122.8399999999</v>
      </c>
      <c r="F42" s="20">
        <f t="shared" si="1"/>
        <v>0.026287</v>
      </c>
      <c r="G42" s="21">
        <f t="shared" si="2"/>
        <v>-1000375.3924000002</v>
      </c>
      <c r="H42" s="5">
        <f t="shared" si="4"/>
        <v>20</v>
      </c>
    </row>
    <row r="43" spans="1:8" ht="12.75">
      <c r="A43" s="4">
        <v>2422</v>
      </c>
      <c r="B43" s="3" t="s">
        <v>37</v>
      </c>
      <c r="C43" s="17">
        <v>28032360.69</v>
      </c>
      <c r="D43" s="18">
        <f t="shared" si="0"/>
        <v>1271294.4276</v>
      </c>
      <c r="E43" s="19">
        <v>943342.2</v>
      </c>
      <c r="F43" s="20">
        <f t="shared" si="1"/>
        <v>0.033652</v>
      </c>
      <c r="G43" s="21">
        <f t="shared" si="2"/>
        <v>-327952.2276000001</v>
      </c>
      <c r="H43" s="5">
        <f t="shared" si="4"/>
        <v>45</v>
      </c>
    </row>
    <row r="44" spans="1:8" ht="12.75">
      <c r="A44" s="4">
        <v>2423</v>
      </c>
      <c r="B44" s="3" t="s">
        <v>38</v>
      </c>
      <c r="C44" s="17">
        <v>23722839.32</v>
      </c>
      <c r="D44" s="18">
        <f t="shared" si="0"/>
        <v>1098913.5728000002</v>
      </c>
      <c r="E44" s="19">
        <v>1132018.29</v>
      </c>
      <c r="F44" s="20">
        <f t="shared" si="1"/>
        <v>0.047718</v>
      </c>
      <c r="G44" s="21">
        <f t="shared" si="2"/>
        <v>33104.71719999984</v>
      </c>
      <c r="H44" s="5">
        <f t="shared" si="4"/>
        <v>96</v>
      </c>
    </row>
    <row r="45" spans="1:8" ht="12.75">
      <c r="A45" s="4">
        <v>2500</v>
      </c>
      <c r="B45" s="3" t="s">
        <v>39</v>
      </c>
      <c r="C45" s="17">
        <v>52583891.69</v>
      </c>
      <c r="D45" s="18">
        <f t="shared" si="0"/>
        <v>2253355.6676</v>
      </c>
      <c r="E45" s="19">
        <v>1925223.76</v>
      </c>
      <c r="F45" s="20">
        <f t="shared" si="1"/>
        <v>0.036612</v>
      </c>
      <c r="G45" s="21">
        <f t="shared" si="2"/>
        <v>-328131.9075999998</v>
      </c>
      <c r="H45" s="5">
        <f t="shared" si="4"/>
        <v>55</v>
      </c>
    </row>
    <row r="46" spans="1:8" ht="12.75">
      <c r="A46" s="4">
        <v>2505</v>
      </c>
      <c r="B46" s="3" t="s">
        <v>148</v>
      </c>
      <c r="C46" s="17">
        <v>3561370.44</v>
      </c>
      <c r="D46" s="18">
        <f t="shared" si="0"/>
        <v>292454.8176</v>
      </c>
      <c r="E46" s="19">
        <v>15607.53</v>
      </c>
      <c r="F46" s="20">
        <f t="shared" si="1"/>
        <v>0.004382</v>
      </c>
      <c r="G46" s="21">
        <f t="shared" si="2"/>
        <v>-276847.2876</v>
      </c>
      <c r="H46" s="5">
        <f t="shared" si="4"/>
        <v>3</v>
      </c>
    </row>
    <row r="47" spans="1:8" ht="12.75">
      <c r="A47" s="4">
        <v>2515</v>
      </c>
      <c r="B47" s="3" t="s">
        <v>144</v>
      </c>
      <c r="C47" s="17">
        <v>4797697.99</v>
      </c>
      <c r="D47" s="18">
        <f t="shared" si="0"/>
        <v>341907.9196</v>
      </c>
      <c r="E47" s="19">
        <v>25073.95</v>
      </c>
      <c r="F47" s="20">
        <f t="shared" si="1"/>
        <v>0.005226</v>
      </c>
      <c r="G47" s="21">
        <f t="shared" si="2"/>
        <v>-316833.9696</v>
      </c>
      <c r="H47" s="5">
        <f t="shared" si="4"/>
        <v>4</v>
      </c>
    </row>
    <row r="48" spans="1:8" ht="12.75">
      <c r="A48" s="4">
        <v>2520</v>
      </c>
      <c r="B48" s="3" t="s">
        <v>40</v>
      </c>
      <c r="C48" s="17">
        <v>242143027.19</v>
      </c>
      <c r="D48" s="18">
        <f t="shared" si="0"/>
        <v>9835721.0876</v>
      </c>
      <c r="E48" s="19">
        <v>7826421.87</v>
      </c>
      <c r="F48" s="20">
        <f t="shared" si="1"/>
        <v>0.032321</v>
      </c>
      <c r="G48" s="21">
        <f t="shared" si="2"/>
        <v>-2009299.2176</v>
      </c>
      <c r="H48" s="5">
        <f t="shared" si="4"/>
        <v>38</v>
      </c>
    </row>
    <row r="49" spans="1:8" ht="12.75">
      <c r="A49" s="4">
        <v>2521</v>
      </c>
      <c r="B49" s="3" t="s">
        <v>41</v>
      </c>
      <c r="C49" s="17">
        <v>43360314.9</v>
      </c>
      <c r="D49" s="18">
        <f t="shared" si="0"/>
        <v>1884412.596</v>
      </c>
      <c r="E49" s="19">
        <v>1226589.2999999998</v>
      </c>
      <c r="F49" s="20">
        <f t="shared" si="1"/>
        <v>0.028288</v>
      </c>
      <c r="G49" s="21">
        <f t="shared" si="2"/>
        <v>-657823.2960000001</v>
      </c>
      <c r="H49" s="5">
        <f t="shared" si="4"/>
        <v>28</v>
      </c>
    </row>
    <row r="50" spans="1:8" ht="12.75">
      <c r="A50" s="4">
        <v>2525</v>
      </c>
      <c r="B50" s="3" t="s">
        <v>145</v>
      </c>
      <c r="C50" s="17">
        <v>2327692.03</v>
      </c>
      <c r="D50" s="18">
        <f t="shared" si="0"/>
        <v>243107.6812</v>
      </c>
      <c r="E50" s="19">
        <v>0</v>
      </c>
      <c r="F50" s="20">
        <f t="shared" si="1"/>
        <v>0</v>
      </c>
      <c r="G50" s="21">
        <f t="shared" si="2"/>
        <v>-243107.6812</v>
      </c>
      <c r="H50" s="5">
        <f t="shared" si="4"/>
        <v>1</v>
      </c>
    </row>
    <row r="51" spans="1:8" ht="12.75">
      <c r="A51" s="4">
        <v>2535</v>
      </c>
      <c r="B51" s="3" t="s">
        <v>146</v>
      </c>
      <c r="C51" s="17">
        <v>4687425.45</v>
      </c>
      <c r="D51" s="18">
        <f t="shared" si="0"/>
        <v>337497.01800000004</v>
      </c>
      <c r="E51" s="19">
        <v>24620.37</v>
      </c>
      <c r="F51" s="20">
        <f t="shared" si="1"/>
        <v>0.005252</v>
      </c>
      <c r="G51" s="21">
        <f t="shared" si="2"/>
        <v>-312876.64800000004</v>
      </c>
      <c r="H51" s="5">
        <f t="shared" si="4"/>
        <v>5</v>
      </c>
    </row>
    <row r="52" spans="1:8" ht="12.75">
      <c r="A52" s="4">
        <v>2545</v>
      </c>
      <c r="B52" s="3" t="s">
        <v>153</v>
      </c>
      <c r="C52" s="17">
        <v>1889591.73</v>
      </c>
      <c r="D52" s="18">
        <f t="shared" si="0"/>
        <v>225583.6692</v>
      </c>
      <c r="E52" s="19">
        <v>0</v>
      </c>
      <c r="F52" s="20">
        <f t="shared" si="1"/>
        <v>0</v>
      </c>
      <c r="G52" s="21">
        <f t="shared" si="2"/>
        <v>-225583.6692</v>
      </c>
      <c r="H52" s="5">
        <f t="shared" si="4"/>
        <v>1</v>
      </c>
    </row>
    <row r="53" spans="1:8" ht="12.75">
      <c r="A53" s="4">
        <v>2611</v>
      </c>
      <c r="B53" s="3" t="s">
        <v>149</v>
      </c>
      <c r="C53" s="17">
        <v>28068873.86</v>
      </c>
      <c r="D53" s="18">
        <f t="shared" si="0"/>
        <v>1272754.9544</v>
      </c>
      <c r="E53" s="19">
        <v>1500456.9</v>
      </c>
      <c r="F53" s="20">
        <f t="shared" si="1"/>
        <v>0.053456</v>
      </c>
      <c r="G53" s="21">
        <f t="shared" si="2"/>
        <v>227701.94559999998</v>
      </c>
      <c r="H53" s="5">
        <f t="shared" si="4"/>
        <v>112</v>
      </c>
    </row>
    <row r="54" spans="1:8" ht="12.75">
      <c r="A54" s="4">
        <v>2700</v>
      </c>
      <c r="B54" s="3" t="s">
        <v>42</v>
      </c>
      <c r="C54" s="17">
        <v>17087099.38</v>
      </c>
      <c r="D54" s="18">
        <f t="shared" si="0"/>
        <v>833483.9752</v>
      </c>
      <c r="E54" s="19">
        <v>1231610.8699999999</v>
      </c>
      <c r="F54" s="20">
        <f t="shared" si="1"/>
        <v>0.072078</v>
      </c>
      <c r="G54" s="21">
        <f t="shared" si="2"/>
        <v>398126.8947999999</v>
      </c>
      <c r="H54" s="5">
        <f t="shared" si="4"/>
        <v>139</v>
      </c>
    </row>
    <row r="55" spans="1:8" ht="12.75">
      <c r="A55" s="4">
        <v>2900</v>
      </c>
      <c r="B55" s="3" t="s">
        <v>43</v>
      </c>
      <c r="C55" s="17">
        <v>30346142.08</v>
      </c>
      <c r="D55" s="18">
        <f t="shared" si="0"/>
        <v>1363845.6831999999</v>
      </c>
      <c r="E55" s="19">
        <v>805664.26</v>
      </c>
      <c r="F55" s="20">
        <f t="shared" si="1"/>
        <v>0.026549</v>
      </c>
      <c r="G55" s="21">
        <f t="shared" si="2"/>
        <v>-558181.4231999998</v>
      </c>
      <c r="H55" s="5">
        <f t="shared" si="4"/>
        <v>22</v>
      </c>
    </row>
    <row r="56" spans="1:8" ht="12.75">
      <c r="A56" s="4">
        <v>3000</v>
      </c>
      <c r="B56" s="3" t="s">
        <v>44</v>
      </c>
      <c r="C56" s="17">
        <v>86376347.42</v>
      </c>
      <c r="D56" s="18">
        <f t="shared" si="0"/>
        <v>3605053.8968</v>
      </c>
      <c r="E56" s="19">
        <v>2450391.83</v>
      </c>
      <c r="F56" s="20">
        <f t="shared" si="1"/>
        <v>0.028369</v>
      </c>
      <c r="G56" s="21">
        <f t="shared" si="2"/>
        <v>-1154662.0668000001</v>
      </c>
      <c r="H56" s="5">
        <f t="shared" si="4"/>
        <v>29</v>
      </c>
    </row>
    <row r="57" spans="1:8" ht="12.75">
      <c r="A57" s="4">
        <v>3020</v>
      </c>
      <c r="B57" s="3" t="s">
        <v>45</v>
      </c>
      <c r="C57" s="17">
        <v>28018894.95</v>
      </c>
      <c r="D57" s="18">
        <f t="shared" si="0"/>
        <v>1270755.798</v>
      </c>
      <c r="E57" s="19">
        <v>1196216.08</v>
      </c>
      <c r="F57" s="20">
        <f t="shared" si="1"/>
        <v>0.042693</v>
      </c>
      <c r="G57" s="21">
        <f t="shared" si="2"/>
        <v>-74539.71799999988</v>
      </c>
      <c r="H57" s="5">
        <f t="shared" si="4"/>
        <v>76</v>
      </c>
    </row>
    <row r="58" spans="1:8" ht="12.75">
      <c r="A58" s="4">
        <v>3021</v>
      </c>
      <c r="B58" s="3" t="s">
        <v>46</v>
      </c>
      <c r="C58" s="17">
        <v>54200775.11</v>
      </c>
      <c r="D58" s="18">
        <f t="shared" si="0"/>
        <v>2318031.0044</v>
      </c>
      <c r="E58" s="19">
        <v>1428363.78</v>
      </c>
      <c r="F58" s="20">
        <f t="shared" si="1"/>
        <v>0.026353</v>
      </c>
      <c r="G58" s="21">
        <f t="shared" si="2"/>
        <v>-889667.2244</v>
      </c>
      <c r="H58" s="5">
        <f t="shared" si="4"/>
        <v>21</v>
      </c>
    </row>
    <row r="59" spans="1:8" ht="12.75">
      <c r="A59" s="4">
        <v>3022</v>
      </c>
      <c r="B59" s="3" t="s">
        <v>47</v>
      </c>
      <c r="C59" s="17">
        <v>91744030.02</v>
      </c>
      <c r="D59" s="18">
        <f t="shared" si="0"/>
        <v>3819761.2007999998</v>
      </c>
      <c r="E59" s="19">
        <v>2615477.17</v>
      </c>
      <c r="F59" s="20">
        <f t="shared" si="1"/>
        <v>0.028508</v>
      </c>
      <c r="G59" s="21">
        <f t="shared" si="2"/>
        <v>-1204284.0307999998</v>
      </c>
      <c r="H59" s="5">
        <f t="shared" si="4"/>
        <v>31</v>
      </c>
    </row>
    <row r="60" spans="1:8" ht="12.75">
      <c r="A60" s="4">
        <v>3111</v>
      </c>
      <c r="B60" s="3" t="s">
        <v>48</v>
      </c>
      <c r="C60" s="17">
        <v>10993205.91</v>
      </c>
      <c r="D60" s="18">
        <f t="shared" si="0"/>
        <v>589728.2364</v>
      </c>
      <c r="E60" s="19">
        <v>744876.5</v>
      </c>
      <c r="F60" s="20">
        <f t="shared" si="1"/>
        <v>0.067758</v>
      </c>
      <c r="G60" s="21">
        <f t="shared" si="2"/>
        <v>155148.26359999995</v>
      </c>
      <c r="H60" s="5">
        <f t="shared" si="4"/>
        <v>133</v>
      </c>
    </row>
    <row r="61" spans="1:8" ht="12.75">
      <c r="A61" s="4">
        <v>3112</v>
      </c>
      <c r="B61" s="3" t="s">
        <v>49</v>
      </c>
      <c r="C61" s="17">
        <v>14194931.27</v>
      </c>
      <c r="D61" s="18">
        <f t="shared" si="0"/>
        <v>717797.2508</v>
      </c>
      <c r="E61" s="19">
        <v>787684.24</v>
      </c>
      <c r="F61" s="20">
        <f t="shared" si="1"/>
        <v>0.055491</v>
      </c>
      <c r="G61" s="21">
        <f t="shared" si="2"/>
        <v>69886.98919999995</v>
      </c>
      <c r="H61" s="5">
        <f t="shared" si="4"/>
        <v>115</v>
      </c>
    </row>
    <row r="62" spans="1:8" ht="12.75">
      <c r="A62" s="4">
        <v>3200</v>
      </c>
      <c r="B62" s="3" t="s">
        <v>50</v>
      </c>
      <c r="C62" s="17">
        <v>11935936.28</v>
      </c>
      <c r="D62" s="18">
        <f t="shared" si="0"/>
        <v>627437.4512</v>
      </c>
      <c r="E62" s="19">
        <v>816925.91</v>
      </c>
      <c r="F62" s="20">
        <f t="shared" si="1"/>
        <v>0.068443</v>
      </c>
      <c r="G62" s="21">
        <f t="shared" si="2"/>
        <v>189488.45880000002</v>
      </c>
      <c r="H62" s="5">
        <f t="shared" si="4"/>
        <v>135</v>
      </c>
    </row>
    <row r="63" spans="1:8" ht="12.75">
      <c r="A63" s="4">
        <v>3300</v>
      </c>
      <c r="B63" s="3" t="s">
        <v>51</v>
      </c>
      <c r="C63" s="17">
        <v>16474573.11</v>
      </c>
      <c r="D63" s="18">
        <f t="shared" si="0"/>
        <v>808982.9244</v>
      </c>
      <c r="E63" s="19">
        <v>808782.02</v>
      </c>
      <c r="F63" s="20">
        <f t="shared" si="1"/>
        <v>0.049093</v>
      </c>
      <c r="G63" s="21">
        <f t="shared" si="2"/>
        <v>-200.90439999999944</v>
      </c>
      <c r="H63" s="5">
        <f t="shared" si="4"/>
        <v>103</v>
      </c>
    </row>
    <row r="64" spans="1:8" ht="12.75">
      <c r="A64" s="4">
        <v>3400</v>
      </c>
      <c r="B64" s="3" t="s">
        <v>52</v>
      </c>
      <c r="C64" s="17">
        <v>70908741.81</v>
      </c>
      <c r="D64" s="18">
        <f t="shared" si="0"/>
        <v>2986349.6724</v>
      </c>
      <c r="E64" s="19">
        <v>1473811.81</v>
      </c>
      <c r="F64" s="20">
        <f t="shared" si="1"/>
        <v>0.020785</v>
      </c>
      <c r="G64" s="21">
        <f t="shared" si="2"/>
        <v>-1512537.8624</v>
      </c>
      <c r="H64" s="5">
        <f t="shared" si="4"/>
        <v>9</v>
      </c>
    </row>
    <row r="65" spans="1:8" ht="12.75">
      <c r="A65" s="4">
        <v>3420</v>
      </c>
      <c r="B65" s="3" t="s">
        <v>53</v>
      </c>
      <c r="C65" s="17">
        <v>32705761</v>
      </c>
      <c r="D65" s="18">
        <f t="shared" si="0"/>
        <v>1458230.44</v>
      </c>
      <c r="E65" s="19">
        <v>1165366.67</v>
      </c>
      <c r="F65" s="20">
        <f t="shared" si="1"/>
        <v>0.035632</v>
      </c>
      <c r="G65" s="21">
        <f t="shared" si="2"/>
        <v>-292863.77</v>
      </c>
      <c r="H65" s="5">
        <f t="shared" si="4"/>
        <v>52</v>
      </c>
    </row>
    <row r="66" spans="1:8" ht="12.75">
      <c r="A66" s="4">
        <v>3500</v>
      </c>
      <c r="B66" s="3" t="s">
        <v>54</v>
      </c>
      <c r="C66" s="17">
        <v>13980384.81</v>
      </c>
      <c r="D66" s="18">
        <f t="shared" si="0"/>
        <v>709215.3924</v>
      </c>
      <c r="E66" s="19">
        <v>781709.51</v>
      </c>
      <c r="F66" s="20">
        <f t="shared" si="1"/>
        <v>0.055915</v>
      </c>
      <c r="G66" s="21">
        <f t="shared" si="2"/>
        <v>72494.1176</v>
      </c>
      <c r="H66" s="5">
        <f aca="true" t="shared" si="5" ref="H66:H97">RANK(F66,$F$2:$F$147,1)</f>
        <v>116</v>
      </c>
    </row>
    <row r="67" spans="1:8" ht="12.75">
      <c r="A67" s="4">
        <v>3600</v>
      </c>
      <c r="B67" s="3" t="s">
        <v>55</v>
      </c>
      <c r="C67" s="17">
        <v>28440587.13</v>
      </c>
      <c r="D67" s="18">
        <f t="shared" si="0"/>
        <v>1287623.4852</v>
      </c>
      <c r="E67" s="19">
        <v>1066548.91</v>
      </c>
      <c r="F67" s="20">
        <f t="shared" si="1"/>
        <v>0.037501</v>
      </c>
      <c r="G67" s="21">
        <f t="shared" si="2"/>
        <v>-221074.57520000008</v>
      </c>
      <c r="H67" s="5">
        <f t="shared" si="5"/>
        <v>59</v>
      </c>
    </row>
    <row r="68" spans="1:8" ht="12.75">
      <c r="A68" s="4">
        <v>3620</v>
      </c>
      <c r="B68" s="3" t="s">
        <v>56</v>
      </c>
      <c r="C68" s="17">
        <v>46920764.59</v>
      </c>
      <c r="D68" s="18">
        <f t="shared" si="0"/>
        <v>2026830.5836000002</v>
      </c>
      <c r="E68" s="19">
        <v>1405520.3199999998</v>
      </c>
      <c r="F68" s="20">
        <f t="shared" si="1"/>
        <v>0.029955</v>
      </c>
      <c r="G68" s="21">
        <f t="shared" si="2"/>
        <v>-621310.2636000004</v>
      </c>
      <c r="H68" s="5">
        <f t="shared" si="5"/>
        <v>34</v>
      </c>
    </row>
    <row r="69" spans="1:8" ht="12.75">
      <c r="A69" s="4">
        <v>3700</v>
      </c>
      <c r="B69" s="3" t="s">
        <v>57</v>
      </c>
      <c r="C69" s="17">
        <v>96504642.48</v>
      </c>
      <c r="D69" s="18">
        <f t="shared" si="0"/>
        <v>4010185.6992</v>
      </c>
      <c r="E69" s="19">
        <v>2296282.77</v>
      </c>
      <c r="F69" s="20">
        <f t="shared" si="1"/>
        <v>0.023795</v>
      </c>
      <c r="G69" s="21">
        <f t="shared" si="2"/>
        <v>-1713902.9292000001</v>
      </c>
      <c r="H69" s="5">
        <f t="shared" si="5"/>
        <v>12</v>
      </c>
    </row>
    <row r="70" spans="1:8" ht="12.75">
      <c r="A70" s="4">
        <v>3800</v>
      </c>
      <c r="B70" s="3" t="s">
        <v>58</v>
      </c>
      <c r="C70" s="17">
        <v>61722986.08</v>
      </c>
      <c r="D70" s="18">
        <f aca="true" t="shared" si="6" ref="D70:D133">SUM(C70*0.04+150000)</f>
        <v>2618919.4432</v>
      </c>
      <c r="E70" s="19">
        <v>1813957.96</v>
      </c>
      <c r="F70" s="20">
        <f aca="true" t="shared" si="7" ref="F70:F133">ROUND(E70/C70,6)</f>
        <v>0.029389</v>
      </c>
      <c r="G70" s="21">
        <f aca="true" t="shared" si="8" ref="G70:G133">SUM(E70-D70)</f>
        <v>-804961.4832000001</v>
      </c>
      <c r="H70" s="5">
        <f t="shared" si="5"/>
        <v>32</v>
      </c>
    </row>
    <row r="71" spans="1:8" ht="12.75">
      <c r="A71" s="4">
        <v>3820</v>
      </c>
      <c r="B71" s="3" t="s">
        <v>59</v>
      </c>
      <c r="C71" s="17">
        <v>58451214</v>
      </c>
      <c r="D71" s="18">
        <f t="shared" si="6"/>
        <v>2488048.56</v>
      </c>
      <c r="E71" s="19">
        <v>1363830.6800000002</v>
      </c>
      <c r="F71" s="20">
        <f t="shared" si="7"/>
        <v>0.023333</v>
      </c>
      <c r="G71" s="21">
        <f t="shared" si="8"/>
        <v>-1124217.88</v>
      </c>
      <c r="H71" s="5">
        <f t="shared" si="5"/>
        <v>10</v>
      </c>
    </row>
    <row r="72" spans="1:8" ht="12.75">
      <c r="A72" s="4">
        <v>3900</v>
      </c>
      <c r="B72" s="3" t="s">
        <v>60</v>
      </c>
      <c r="C72" s="17">
        <v>19294619.41</v>
      </c>
      <c r="D72" s="18">
        <f t="shared" si="6"/>
        <v>921784.7764</v>
      </c>
      <c r="E72" s="19">
        <v>843446.8799999999</v>
      </c>
      <c r="F72" s="20">
        <f t="shared" si="7"/>
        <v>0.043714</v>
      </c>
      <c r="G72" s="21">
        <f t="shared" si="8"/>
        <v>-78337.89640000009</v>
      </c>
      <c r="H72" s="5">
        <f t="shared" si="5"/>
        <v>79</v>
      </c>
    </row>
    <row r="73" spans="1:8" ht="12.75">
      <c r="A73" s="4">
        <v>4000</v>
      </c>
      <c r="B73" s="3" t="s">
        <v>61</v>
      </c>
      <c r="C73" s="17">
        <v>24809336.48</v>
      </c>
      <c r="D73" s="18">
        <f t="shared" si="6"/>
        <v>1142373.4592</v>
      </c>
      <c r="E73" s="19">
        <v>1208376.0499999998</v>
      </c>
      <c r="F73" s="20">
        <f t="shared" si="7"/>
        <v>0.048707</v>
      </c>
      <c r="G73" s="21">
        <f t="shared" si="8"/>
        <v>66002.59079999989</v>
      </c>
      <c r="H73" s="5">
        <f t="shared" si="5"/>
        <v>99</v>
      </c>
    </row>
    <row r="74" spans="1:8" ht="12.75">
      <c r="A74" s="4">
        <v>4100</v>
      </c>
      <c r="B74" s="3" t="s">
        <v>62</v>
      </c>
      <c r="C74" s="17">
        <v>61915819.63</v>
      </c>
      <c r="D74" s="18">
        <f t="shared" si="6"/>
        <v>2626632.7852000003</v>
      </c>
      <c r="E74" s="19">
        <v>1504025.22</v>
      </c>
      <c r="F74" s="20">
        <f t="shared" si="7"/>
        <v>0.024291</v>
      </c>
      <c r="G74" s="21">
        <f t="shared" si="8"/>
        <v>-1122607.5652000003</v>
      </c>
      <c r="H74" s="5">
        <f t="shared" si="5"/>
        <v>13</v>
      </c>
    </row>
    <row r="75" spans="1:8" ht="12.75">
      <c r="A75" s="4">
        <v>4111</v>
      </c>
      <c r="B75" s="3" t="s">
        <v>63</v>
      </c>
      <c r="C75" s="17">
        <v>11133155.41</v>
      </c>
      <c r="D75" s="18">
        <f t="shared" si="6"/>
        <v>595326.2164</v>
      </c>
      <c r="E75" s="19">
        <v>555850.56</v>
      </c>
      <c r="F75" s="20">
        <f t="shared" si="7"/>
        <v>0.049927</v>
      </c>
      <c r="G75" s="21">
        <f t="shared" si="8"/>
        <v>-39475.65639999998</v>
      </c>
      <c r="H75" s="5">
        <f t="shared" si="5"/>
        <v>105</v>
      </c>
    </row>
    <row r="76" spans="1:8" ht="12.75">
      <c r="A76" s="4">
        <v>4120</v>
      </c>
      <c r="B76" s="3" t="s">
        <v>64</v>
      </c>
      <c r="C76" s="17">
        <v>72658444.94</v>
      </c>
      <c r="D76" s="18">
        <f t="shared" si="6"/>
        <v>3056337.7976</v>
      </c>
      <c r="E76" s="19">
        <v>2314446.0300000003</v>
      </c>
      <c r="F76" s="20">
        <f t="shared" si="7"/>
        <v>0.031854</v>
      </c>
      <c r="G76" s="21">
        <f t="shared" si="8"/>
        <v>-741891.7675999999</v>
      </c>
      <c r="H76" s="5">
        <f t="shared" si="5"/>
        <v>36</v>
      </c>
    </row>
    <row r="77" spans="1:8" ht="12.75">
      <c r="A77" s="4">
        <v>4211</v>
      </c>
      <c r="B77" s="3" t="s">
        <v>152</v>
      </c>
      <c r="C77" s="17">
        <v>49653498.49</v>
      </c>
      <c r="D77" s="18">
        <f t="shared" si="6"/>
        <v>2136139.9396</v>
      </c>
      <c r="E77" s="19">
        <v>2428686.29</v>
      </c>
      <c r="F77" s="20">
        <f t="shared" si="7"/>
        <v>0.048913</v>
      </c>
      <c r="G77" s="21">
        <f t="shared" si="8"/>
        <v>292546.3503999999</v>
      </c>
      <c r="H77" s="5">
        <f t="shared" si="5"/>
        <v>101</v>
      </c>
    </row>
    <row r="78" spans="1:8" ht="12.75">
      <c r="A78" s="4">
        <v>4300</v>
      </c>
      <c r="B78" s="3" t="s">
        <v>65</v>
      </c>
      <c r="C78" s="17">
        <v>24335532.16</v>
      </c>
      <c r="D78" s="18">
        <f t="shared" si="6"/>
        <v>1123421.2864</v>
      </c>
      <c r="E78" s="19">
        <v>948865.3200000001</v>
      </c>
      <c r="F78" s="20">
        <f t="shared" si="7"/>
        <v>0.038991</v>
      </c>
      <c r="G78" s="21">
        <f t="shared" si="8"/>
        <v>-174555.96640000003</v>
      </c>
      <c r="H78" s="5">
        <f t="shared" si="5"/>
        <v>62</v>
      </c>
    </row>
    <row r="79" spans="1:8" ht="12.75">
      <c r="A79" s="4">
        <v>4320</v>
      </c>
      <c r="B79" s="3" t="s">
        <v>66</v>
      </c>
      <c r="C79" s="17">
        <v>26786537.74</v>
      </c>
      <c r="D79" s="18">
        <f t="shared" si="6"/>
        <v>1221461.5096</v>
      </c>
      <c r="E79" s="19">
        <v>1423427.16</v>
      </c>
      <c r="F79" s="20">
        <f t="shared" si="7"/>
        <v>0.05314</v>
      </c>
      <c r="G79" s="21">
        <f t="shared" si="8"/>
        <v>201965.65039999993</v>
      </c>
      <c r="H79" s="5">
        <f t="shared" si="5"/>
        <v>111</v>
      </c>
    </row>
    <row r="80" spans="1:8" ht="12.75">
      <c r="A80" s="4">
        <v>4400</v>
      </c>
      <c r="B80" s="3" t="s">
        <v>67</v>
      </c>
      <c r="C80" s="17">
        <v>51298789.96</v>
      </c>
      <c r="D80" s="18">
        <f t="shared" si="6"/>
        <v>2201951.5984</v>
      </c>
      <c r="E80" s="19">
        <v>1209106.81</v>
      </c>
      <c r="F80" s="20">
        <f t="shared" si="7"/>
        <v>0.02357</v>
      </c>
      <c r="G80" s="21">
        <f t="shared" si="8"/>
        <v>-992844.7884</v>
      </c>
      <c r="H80" s="5">
        <f t="shared" si="5"/>
        <v>11</v>
      </c>
    </row>
    <row r="81" spans="1:8" ht="12.75">
      <c r="A81" s="4">
        <v>4420</v>
      </c>
      <c r="B81" s="3" t="s">
        <v>68</v>
      </c>
      <c r="C81" s="17">
        <v>40353211.14</v>
      </c>
      <c r="D81" s="18">
        <f t="shared" si="6"/>
        <v>1764128.4456</v>
      </c>
      <c r="E81" s="19">
        <v>1074390.96</v>
      </c>
      <c r="F81" s="20">
        <f t="shared" si="7"/>
        <v>0.026625</v>
      </c>
      <c r="G81" s="21">
        <f t="shared" si="8"/>
        <v>-689737.4856</v>
      </c>
      <c r="H81" s="5">
        <f t="shared" si="5"/>
        <v>23</v>
      </c>
    </row>
    <row r="82" spans="1:8" ht="12.75">
      <c r="A82" s="4">
        <v>4500</v>
      </c>
      <c r="B82" s="3" t="s">
        <v>69</v>
      </c>
      <c r="C82" s="17">
        <v>141609352.74</v>
      </c>
      <c r="D82" s="18">
        <f t="shared" si="6"/>
        <v>5814374.1096</v>
      </c>
      <c r="E82" s="19">
        <v>3566460.2700000005</v>
      </c>
      <c r="F82" s="20">
        <f t="shared" si="7"/>
        <v>0.025185</v>
      </c>
      <c r="G82" s="21">
        <f t="shared" si="8"/>
        <v>-2247913.8395999996</v>
      </c>
      <c r="H82" s="5">
        <f t="shared" si="5"/>
        <v>15</v>
      </c>
    </row>
    <row r="83" spans="1:8" ht="12.75">
      <c r="A83" s="4">
        <v>4520</v>
      </c>
      <c r="B83" s="3" t="s">
        <v>70</v>
      </c>
      <c r="C83" s="17">
        <v>30874187.31</v>
      </c>
      <c r="D83" s="18">
        <f t="shared" si="6"/>
        <v>1384967.4923999999</v>
      </c>
      <c r="E83" s="19">
        <v>1251975.65</v>
      </c>
      <c r="F83" s="20">
        <f t="shared" si="7"/>
        <v>0.040551</v>
      </c>
      <c r="G83" s="21">
        <f t="shared" si="8"/>
        <v>-132991.84239999996</v>
      </c>
      <c r="H83" s="5">
        <f t="shared" si="5"/>
        <v>70</v>
      </c>
    </row>
    <row r="84" spans="1:8" ht="12.75">
      <c r="A84" s="4">
        <v>4600</v>
      </c>
      <c r="B84" s="3" t="s">
        <v>71</v>
      </c>
      <c r="C84" s="17">
        <v>21377829.56</v>
      </c>
      <c r="D84" s="18">
        <f t="shared" si="6"/>
        <v>1005113.1823999999</v>
      </c>
      <c r="E84" s="19">
        <v>1130289.28</v>
      </c>
      <c r="F84" s="20">
        <f t="shared" si="7"/>
        <v>0.052872</v>
      </c>
      <c r="G84" s="21">
        <f t="shared" si="8"/>
        <v>125176.0976000001</v>
      </c>
      <c r="H84" s="5">
        <f t="shared" si="5"/>
        <v>110</v>
      </c>
    </row>
    <row r="85" spans="1:8" ht="12.75">
      <c r="A85" s="4">
        <v>4620</v>
      </c>
      <c r="B85" s="3" t="s">
        <v>72</v>
      </c>
      <c r="C85" s="17">
        <v>16824619.28</v>
      </c>
      <c r="D85" s="18">
        <f t="shared" si="6"/>
        <v>822984.7712000001</v>
      </c>
      <c r="E85" s="19">
        <v>680301.1799999999</v>
      </c>
      <c r="F85" s="20">
        <f t="shared" si="7"/>
        <v>0.040435</v>
      </c>
      <c r="G85" s="21">
        <f t="shared" si="8"/>
        <v>-142683.59120000014</v>
      </c>
      <c r="H85" s="5">
        <f t="shared" si="5"/>
        <v>69</v>
      </c>
    </row>
    <row r="86" spans="1:8" ht="12.75">
      <c r="A86" s="4">
        <v>4700</v>
      </c>
      <c r="B86" s="3" t="s">
        <v>73</v>
      </c>
      <c r="C86" s="17">
        <v>32345846.89</v>
      </c>
      <c r="D86" s="18">
        <f t="shared" si="6"/>
        <v>1443833.8756000001</v>
      </c>
      <c r="E86" s="19">
        <v>908847.8</v>
      </c>
      <c r="F86" s="20">
        <f t="shared" si="7"/>
        <v>0.028098</v>
      </c>
      <c r="G86" s="21">
        <f t="shared" si="8"/>
        <v>-534986.0756000001</v>
      </c>
      <c r="H86" s="5">
        <f t="shared" si="5"/>
        <v>27</v>
      </c>
    </row>
    <row r="87" spans="1:8" ht="12.75">
      <c r="A87" s="4">
        <v>4720</v>
      </c>
      <c r="B87" s="3" t="s">
        <v>74</v>
      </c>
      <c r="C87" s="17">
        <v>14238555.57</v>
      </c>
      <c r="D87" s="18">
        <f t="shared" si="6"/>
        <v>719542.2228</v>
      </c>
      <c r="E87" s="19">
        <v>867050.69</v>
      </c>
      <c r="F87" s="20">
        <f t="shared" si="7"/>
        <v>0.060895</v>
      </c>
      <c r="G87" s="21">
        <f t="shared" si="8"/>
        <v>147508.46719999996</v>
      </c>
      <c r="H87" s="5">
        <f t="shared" si="5"/>
        <v>124</v>
      </c>
    </row>
    <row r="88" spans="1:8" ht="12.75">
      <c r="A88" s="4">
        <v>4800</v>
      </c>
      <c r="B88" s="3" t="s">
        <v>75</v>
      </c>
      <c r="C88" s="17">
        <v>19865929.37</v>
      </c>
      <c r="D88" s="18">
        <f t="shared" si="6"/>
        <v>944637.1748</v>
      </c>
      <c r="E88" s="19">
        <v>648197.87</v>
      </c>
      <c r="F88" s="20">
        <f t="shared" si="7"/>
        <v>0.032629</v>
      </c>
      <c r="G88" s="21">
        <f t="shared" si="8"/>
        <v>-296439.30480000004</v>
      </c>
      <c r="H88" s="5">
        <f t="shared" si="5"/>
        <v>40</v>
      </c>
    </row>
    <row r="89" spans="1:8" ht="12.75">
      <c r="A89" s="4">
        <v>4820</v>
      </c>
      <c r="B89" s="3" t="s">
        <v>76</v>
      </c>
      <c r="C89" s="17">
        <v>13681245.65</v>
      </c>
      <c r="D89" s="18">
        <f t="shared" si="6"/>
        <v>697249.826</v>
      </c>
      <c r="E89" s="19">
        <v>806257.04</v>
      </c>
      <c r="F89" s="20">
        <f t="shared" si="7"/>
        <v>0.058932</v>
      </c>
      <c r="G89" s="21">
        <f t="shared" si="8"/>
        <v>109007.21400000004</v>
      </c>
      <c r="H89" s="5">
        <f t="shared" si="5"/>
        <v>122</v>
      </c>
    </row>
    <row r="90" spans="1:8" ht="12.75">
      <c r="A90" s="4">
        <v>4821</v>
      </c>
      <c r="B90" s="3" t="s">
        <v>77</v>
      </c>
      <c r="C90" s="17">
        <v>15418240.9</v>
      </c>
      <c r="D90" s="18">
        <f t="shared" si="6"/>
        <v>766729.636</v>
      </c>
      <c r="E90" s="19">
        <v>655591.11</v>
      </c>
      <c r="F90" s="20">
        <f t="shared" si="7"/>
        <v>0.04252</v>
      </c>
      <c r="G90" s="21">
        <f t="shared" si="8"/>
        <v>-111138.52600000007</v>
      </c>
      <c r="H90" s="5">
        <f t="shared" si="5"/>
        <v>74</v>
      </c>
    </row>
    <row r="91" spans="1:8" ht="12.75">
      <c r="A91" s="4">
        <v>4911</v>
      </c>
      <c r="B91" s="3" t="s">
        <v>150</v>
      </c>
      <c r="C91" s="17">
        <v>12828094.05</v>
      </c>
      <c r="D91" s="18">
        <f t="shared" si="6"/>
        <v>663123.7620000001</v>
      </c>
      <c r="E91" s="19">
        <v>922620.33</v>
      </c>
      <c r="F91" s="20">
        <f t="shared" si="7"/>
        <v>0.071922</v>
      </c>
      <c r="G91" s="21">
        <f t="shared" si="8"/>
        <v>259496.56799999985</v>
      </c>
      <c r="H91" s="5">
        <f t="shared" si="5"/>
        <v>138</v>
      </c>
    </row>
    <row r="92" spans="1:8" ht="12.75">
      <c r="A92" s="4">
        <v>5000</v>
      </c>
      <c r="B92" s="3" t="s">
        <v>78</v>
      </c>
      <c r="C92" s="17">
        <v>25899067.06</v>
      </c>
      <c r="D92" s="18">
        <f t="shared" si="6"/>
        <v>1185962.6823999998</v>
      </c>
      <c r="E92" s="19">
        <v>1354883.6</v>
      </c>
      <c r="F92" s="20">
        <f t="shared" si="7"/>
        <v>0.052314</v>
      </c>
      <c r="G92" s="21">
        <f t="shared" si="8"/>
        <v>168920.91760000028</v>
      </c>
      <c r="H92" s="5">
        <f t="shared" si="5"/>
        <v>109</v>
      </c>
    </row>
    <row r="93" spans="1:8" ht="12.75">
      <c r="A93" s="4">
        <v>5020</v>
      </c>
      <c r="B93" s="3" t="s">
        <v>79</v>
      </c>
      <c r="C93" s="17">
        <v>9761949.06</v>
      </c>
      <c r="D93" s="18">
        <f t="shared" si="6"/>
        <v>540477.9624000001</v>
      </c>
      <c r="E93" s="19">
        <v>634696.69</v>
      </c>
      <c r="F93" s="20">
        <f t="shared" si="7"/>
        <v>0.065017</v>
      </c>
      <c r="G93" s="21">
        <f t="shared" si="8"/>
        <v>94218.72759999987</v>
      </c>
      <c r="H93" s="5">
        <f t="shared" si="5"/>
        <v>128</v>
      </c>
    </row>
    <row r="94" spans="1:8" ht="12.75">
      <c r="A94" s="4">
        <v>5100</v>
      </c>
      <c r="B94" s="3" t="s">
        <v>80</v>
      </c>
      <c r="C94" s="17">
        <v>17224117.21</v>
      </c>
      <c r="D94" s="18">
        <f t="shared" si="6"/>
        <v>838964.6884000001</v>
      </c>
      <c r="E94" s="19">
        <v>763498.53</v>
      </c>
      <c r="F94" s="20">
        <f t="shared" si="7"/>
        <v>0.044327</v>
      </c>
      <c r="G94" s="21">
        <f t="shared" si="8"/>
        <v>-75466.15840000007</v>
      </c>
      <c r="H94" s="5">
        <f t="shared" si="5"/>
        <v>82</v>
      </c>
    </row>
    <row r="95" spans="1:8" ht="12.75">
      <c r="A95" s="4">
        <v>5130</v>
      </c>
      <c r="B95" s="3" t="s">
        <v>81</v>
      </c>
      <c r="C95" s="17">
        <v>9977602.69</v>
      </c>
      <c r="D95" s="18">
        <f t="shared" si="6"/>
        <v>549104.1076</v>
      </c>
      <c r="E95" s="19">
        <v>724935.76</v>
      </c>
      <c r="F95" s="20">
        <f t="shared" si="7"/>
        <v>0.072656</v>
      </c>
      <c r="G95" s="21">
        <f t="shared" si="8"/>
        <v>175831.65240000002</v>
      </c>
      <c r="H95" s="5">
        <f t="shared" si="5"/>
        <v>140</v>
      </c>
    </row>
    <row r="96" spans="1:8" ht="12.75">
      <c r="A96" s="4">
        <v>5131</v>
      </c>
      <c r="B96" s="3" t="s">
        <v>82</v>
      </c>
      <c r="C96" s="17">
        <v>9195911.84</v>
      </c>
      <c r="D96" s="18">
        <f t="shared" si="6"/>
        <v>517836.4736</v>
      </c>
      <c r="E96" s="19">
        <v>427424.53</v>
      </c>
      <c r="F96" s="20">
        <f t="shared" si="7"/>
        <v>0.04648</v>
      </c>
      <c r="G96" s="21">
        <f t="shared" si="8"/>
        <v>-90411.9436</v>
      </c>
      <c r="H96" s="5">
        <f t="shared" si="5"/>
        <v>91</v>
      </c>
    </row>
    <row r="97" spans="1:8" ht="12.75">
      <c r="A97" s="4">
        <v>5200</v>
      </c>
      <c r="B97" s="3" t="s">
        <v>83</v>
      </c>
      <c r="C97" s="17">
        <v>15355385.39</v>
      </c>
      <c r="D97" s="18">
        <f t="shared" si="6"/>
        <v>764215.4156000001</v>
      </c>
      <c r="E97" s="19">
        <v>1010392.17</v>
      </c>
      <c r="F97" s="20">
        <f t="shared" si="7"/>
        <v>0.065801</v>
      </c>
      <c r="G97" s="21">
        <f t="shared" si="8"/>
        <v>246176.75439999998</v>
      </c>
      <c r="H97" s="5">
        <f t="shared" si="5"/>
        <v>130</v>
      </c>
    </row>
    <row r="98" spans="1:8" ht="12.75">
      <c r="A98" s="4">
        <v>5321</v>
      </c>
      <c r="B98" s="3" t="s">
        <v>143</v>
      </c>
      <c r="C98" s="17">
        <v>56794876.95</v>
      </c>
      <c r="D98" s="18">
        <f t="shared" si="6"/>
        <v>2421795.078</v>
      </c>
      <c r="E98" s="19">
        <v>1573822.5499999998</v>
      </c>
      <c r="F98" s="20">
        <f t="shared" si="7"/>
        <v>0.027711</v>
      </c>
      <c r="G98" s="21">
        <f t="shared" si="8"/>
        <v>-847972.5280000004</v>
      </c>
      <c r="H98" s="5">
        <f aca="true" t="shared" si="9" ref="H98:H129">RANK(F98,$F$2:$F$147,1)</f>
        <v>25</v>
      </c>
    </row>
    <row r="99" spans="1:8" ht="12.75">
      <c r="A99" s="4">
        <v>5411</v>
      </c>
      <c r="B99" s="3" t="s">
        <v>84</v>
      </c>
      <c r="C99" s="17">
        <v>15211586.31</v>
      </c>
      <c r="D99" s="18">
        <f t="shared" si="6"/>
        <v>758463.4524000001</v>
      </c>
      <c r="E99" s="19">
        <v>946577.28</v>
      </c>
      <c r="F99" s="20">
        <f t="shared" si="7"/>
        <v>0.062227</v>
      </c>
      <c r="G99" s="21">
        <f t="shared" si="8"/>
        <v>188113.82759999996</v>
      </c>
      <c r="H99" s="5">
        <f t="shared" si="9"/>
        <v>125</v>
      </c>
    </row>
    <row r="100" spans="1:8" ht="12.75">
      <c r="A100" s="4">
        <v>5412</v>
      </c>
      <c r="B100" s="3" t="s">
        <v>85</v>
      </c>
      <c r="C100" s="17">
        <v>42483097.31</v>
      </c>
      <c r="D100" s="18">
        <f t="shared" si="6"/>
        <v>1849323.8924000002</v>
      </c>
      <c r="E100" s="19">
        <v>1421456.9300000002</v>
      </c>
      <c r="F100" s="20">
        <f t="shared" si="7"/>
        <v>0.033459</v>
      </c>
      <c r="G100" s="21">
        <f t="shared" si="8"/>
        <v>-427866.9624000001</v>
      </c>
      <c r="H100" s="5">
        <f t="shared" si="9"/>
        <v>43</v>
      </c>
    </row>
    <row r="101" spans="1:8" ht="12.75">
      <c r="A101" s="4">
        <v>5500</v>
      </c>
      <c r="B101" s="3" t="s">
        <v>86</v>
      </c>
      <c r="C101" s="17">
        <v>27947167.34</v>
      </c>
      <c r="D101" s="18">
        <f t="shared" si="6"/>
        <v>1267886.6936</v>
      </c>
      <c r="E101" s="19">
        <v>1060826.36</v>
      </c>
      <c r="F101" s="20">
        <f t="shared" si="7"/>
        <v>0.037958</v>
      </c>
      <c r="G101" s="21">
        <f t="shared" si="8"/>
        <v>-207060.3336</v>
      </c>
      <c r="H101" s="5">
        <f t="shared" si="9"/>
        <v>61</v>
      </c>
    </row>
    <row r="102" spans="1:8" ht="12.75">
      <c r="A102" s="4">
        <v>5520</v>
      </c>
      <c r="B102" s="3" t="s">
        <v>87</v>
      </c>
      <c r="C102" s="17">
        <v>36876462.93</v>
      </c>
      <c r="D102" s="18">
        <f t="shared" si="6"/>
        <v>1625058.5172000001</v>
      </c>
      <c r="E102" s="19">
        <v>1486383.99</v>
      </c>
      <c r="F102" s="20">
        <f t="shared" si="7"/>
        <v>0.040307</v>
      </c>
      <c r="G102" s="21">
        <f t="shared" si="8"/>
        <v>-138674.52720000013</v>
      </c>
      <c r="H102" s="5">
        <f t="shared" si="9"/>
        <v>67</v>
      </c>
    </row>
    <row r="103" spans="1:8" ht="12.75">
      <c r="A103" s="4">
        <v>5530</v>
      </c>
      <c r="B103" s="3" t="s">
        <v>88</v>
      </c>
      <c r="C103" s="17">
        <v>18173727.05</v>
      </c>
      <c r="D103" s="18">
        <f t="shared" si="6"/>
        <v>876949.082</v>
      </c>
      <c r="E103" s="19">
        <v>733314.79</v>
      </c>
      <c r="F103" s="20">
        <f t="shared" si="7"/>
        <v>0.04035</v>
      </c>
      <c r="G103" s="21">
        <f t="shared" si="8"/>
        <v>-143634.29200000002</v>
      </c>
      <c r="H103" s="5">
        <f t="shared" si="9"/>
        <v>68</v>
      </c>
    </row>
    <row r="104" spans="1:8" ht="12.75">
      <c r="A104" s="4">
        <v>5600</v>
      </c>
      <c r="B104" s="3" t="s">
        <v>89</v>
      </c>
      <c r="C104" s="17">
        <v>12630019.72</v>
      </c>
      <c r="D104" s="18">
        <f t="shared" si="6"/>
        <v>655200.7888</v>
      </c>
      <c r="E104" s="19">
        <v>583515.84</v>
      </c>
      <c r="F104" s="20">
        <f t="shared" si="7"/>
        <v>0.046201</v>
      </c>
      <c r="G104" s="21">
        <f t="shared" si="8"/>
        <v>-71684.94880000001</v>
      </c>
      <c r="H104" s="5">
        <f t="shared" si="9"/>
        <v>89</v>
      </c>
    </row>
    <row r="105" spans="1:8" ht="12.75">
      <c r="A105" s="4">
        <v>5620</v>
      </c>
      <c r="B105" s="3" t="s">
        <v>90</v>
      </c>
      <c r="C105" s="17">
        <v>6102924.44</v>
      </c>
      <c r="D105" s="18">
        <f t="shared" si="6"/>
        <v>394116.9776</v>
      </c>
      <c r="E105" s="19">
        <v>337047.95</v>
      </c>
      <c r="F105" s="20">
        <f t="shared" si="7"/>
        <v>0.055227</v>
      </c>
      <c r="G105" s="21">
        <f t="shared" si="8"/>
        <v>-57069.02759999997</v>
      </c>
      <c r="H105" s="5">
        <f t="shared" si="9"/>
        <v>114</v>
      </c>
    </row>
    <row r="106" spans="1:8" ht="12.75">
      <c r="A106" s="4">
        <v>5711</v>
      </c>
      <c r="B106" s="3" t="s">
        <v>91</v>
      </c>
      <c r="C106" s="17">
        <v>21777884.54</v>
      </c>
      <c r="D106" s="18">
        <f t="shared" si="6"/>
        <v>1021115.3816</v>
      </c>
      <c r="E106" s="19">
        <v>949756.27</v>
      </c>
      <c r="F106" s="20">
        <f t="shared" si="7"/>
        <v>0.043611</v>
      </c>
      <c r="G106" s="21">
        <f t="shared" si="8"/>
        <v>-71359.11159999995</v>
      </c>
      <c r="H106" s="5">
        <f t="shared" si="9"/>
        <v>78</v>
      </c>
    </row>
    <row r="107" spans="1:8" ht="12.75">
      <c r="A107" s="4">
        <v>5712</v>
      </c>
      <c r="B107" s="3" t="s">
        <v>92</v>
      </c>
      <c r="C107" s="17">
        <v>17367618.15</v>
      </c>
      <c r="D107" s="18">
        <f t="shared" si="6"/>
        <v>844704.7259999999</v>
      </c>
      <c r="E107" s="19">
        <v>993453.7</v>
      </c>
      <c r="F107" s="20">
        <f t="shared" si="7"/>
        <v>0.057201</v>
      </c>
      <c r="G107" s="21">
        <f t="shared" si="8"/>
        <v>148748.97400000005</v>
      </c>
      <c r="H107" s="5">
        <f t="shared" si="9"/>
        <v>118</v>
      </c>
    </row>
    <row r="108" spans="1:8" ht="12.75">
      <c r="A108" s="4">
        <v>5720</v>
      </c>
      <c r="B108" s="3" t="s">
        <v>93</v>
      </c>
      <c r="C108" s="17">
        <v>27595742.88</v>
      </c>
      <c r="D108" s="18">
        <f t="shared" si="6"/>
        <v>1253829.7152</v>
      </c>
      <c r="E108" s="19">
        <v>1250446.28</v>
      </c>
      <c r="F108" s="20">
        <f t="shared" si="7"/>
        <v>0.045313</v>
      </c>
      <c r="G108" s="21">
        <f t="shared" si="8"/>
        <v>-3383.435199999949</v>
      </c>
      <c r="H108" s="5">
        <f t="shared" si="9"/>
        <v>86</v>
      </c>
    </row>
    <row r="109" spans="1:8" ht="12.75">
      <c r="A109" s="4">
        <v>5800</v>
      </c>
      <c r="B109" s="3" t="s">
        <v>94</v>
      </c>
      <c r="C109" s="17">
        <v>29870491.66</v>
      </c>
      <c r="D109" s="18">
        <f t="shared" si="6"/>
        <v>1344819.6664</v>
      </c>
      <c r="E109" s="19">
        <v>772897.1599999999</v>
      </c>
      <c r="F109" s="20">
        <f t="shared" si="7"/>
        <v>0.025875</v>
      </c>
      <c r="G109" s="21">
        <f t="shared" si="8"/>
        <v>-571922.5064000001</v>
      </c>
      <c r="H109" s="5">
        <f t="shared" si="9"/>
        <v>17</v>
      </c>
    </row>
    <row r="110" spans="1:8" ht="12.75">
      <c r="A110" s="4">
        <v>5820</v>
      </c>
      <c r="B110" s="3" t="s">
        <v>95</v>
      </c>
      <c r="C110" s="17">
        <v>21726736.08</v>
      </c>
      <c r="D110" s="18">
        <f t="shared" si="6"/>
        <v>1019069.4432</v>
      </c>
      <c r="E110" s="19">
        <v>860803.52</v>
      </c>
      <c r="F110" s="20">
        <f t="shared" si="7"/>
        <v>0.03962</v>
      </c>
      <c r="G110" s="21">
        <f t="shared" si="8"/>
        <v>-158265.92319999996</v>
      </c>
      <c r="H110" s="5">
        <f t="shared" si="9"/>
        <v>64</v>
      </c>
    </row>
    <row r="111" spans="1:8" ht="12.75">
      <c r="A111" s="4">
        <v>5900</v>
      </c>
      <c r="B111" s="3" t="s">
        <v>96</v>
      </c>
      <c r="C111" s="17">
        <v>23124834.25</v>
      </c>
      <c r="D111" s="18">
        <f t="shared" si="6"/>
        <v>1074993.37</v>
      </c>
      <c r="E111" s="19">
        <v>775744.61</v>
      </c>
      <c r="F111" s="20">
        <f t="shared" si="7"/>
        <v>0.033546</v>
      </c>
      <c r="G111" s="21">
        <f t="shared" si="8"/>
        <v>-299248.7600000001</v>
      </c>
      <c r="H111" s="5">
        <f t="shared" si="9"/>
        <v>44</v>
      </c>
    </row>
    <row r="112" spans="1:8" ht="12.75">
      <c r="A112" s="4">
        <v>5920</v>
      </c>
      <c r="B112" s="3" t="s">
        <v>97</v>
      </c>
      <c r="C112" s="17">
        <v>8732590.52</v>
      </c>
      <c r="D112" s="18">
        <f t="shared" si="6"/>
        <v>499303.6208</v>
      </c>
      <c r="E112" s="19">
        <v>592557.54</v>
      </c>
      <c r="F112" s="20">
        <f t="shared" si="7"/>
        <v>0.067856</v>
      </c>
      <c r="G112" s="21">
        <f t="shared" si="8"/>
        <v>93253.91920000006</v>
      </c>
      <c r="H112" s="5">
        <f t="shared" si="9"/>
        <v>134</v>
      </c>
    </row>
    <row r="113" spans="1:8" ht="12.75">
      <c r="A113" s="4">
        <v>5921</v>
      </c>
      <c r="B113" s="3" t="s">
        <v>98</v>
      </c>
      <c r="C113" s="17">
        <v>11379592.11</v>
      </c>
      <c r="D113" s="18">
        <f t="shared" si="6"/>
        <v>605183.6843999999</v>
      </c>
      <c r="E113" s="19">
        <v>531805.5800000001</v>
      </c>
      <c r="F113" s="20">
        <f t="shared" si="7"/>
        <v>0.046733</v>
      </c>
      <c r="G113" s="21">
        <f t="shared" si="8"/>
        <v>-73378.10439999984</v>
      </c>
      <c r="H113" s="5">
        <f t="shared" si="9"/>
        <v>92</v>
      </c>
    </row>
    <row r="114" spans="1:8" ht="12.75">
      <c r="A114" s="4">
        <v>6000</v>
      </c>
      <c r="B114" s="3" t="s">
        <v>99</v>
      </c>
      <c r="C114" s="17">
        <v>12387358.57</v>
      </c>
      <c r="D114" s="18">
        <f t="shared" si="6"/>
        <v>645494.3428</v>
      </c>
      <c r="E114" s="19">
        <v>776859.9</v>
      </c>
      <c r="F114" s="20">
        <f t="shared" si="7"/>
        <v>0.062714</v>
      </c>
      <c r="G114" s="21">
        <f t="shared" si="8"/>
        <v>131365.55720000004</v>
      </c>
      <c r="H114" s="5">
        <f t="shared" si="9"/>
        <v>126</v>
      </c>
    </row>
    <row r="115" spans="1:8" ht="12.75">
      <c r="A115" s="4">
        <v>6100</v>
      </c>
      <c r="B115" s="3" t="s">
        <v>100</v>
      </c>
      <c r="C115" s="17">
        <v>183432117.24</v>
      </c>
      <c r="D115" s="18">
        <f t="shared" si="6"/>
        <v>7487284.6896</v>
      </c>
      <c r="E115" s="19">
        <v>3446395.25</v>
      </c>
      <c r="F115" s="20">
        <f t="shared" si="7"/>
        <v>0.018788</v>
      </c>
      <c r="G115" s="21">
        <f t="shared" si="8"/>
        <v>-4040889.4396</v>
      </c>
      <c r="H115" s="5">
        <f t="shared" si="9"/>
        <v>8</v>
      </c>
    </row>
    <row r="116" spans="1:8" ht="12.75">
      <c r="A116" s="4">
        <v>6120</v>
      </c>
      <c r="B116" s="3" t="s">
        <v>101</v>
      </c>
      <c r="C116" s="17">
        <v>38697583.58</v>
      </c>
      <c r="D116" s="18">
        <f t="shared" si="6"/>
        <v>1697903.3432</v>
      </c>
      <c r="E116" s="19">
        <v>1631254.04</v>
      </c>
      <c r="F116" s="20">
        <f t="shared" si="7"/>
        <v>0.042154</v>
      </c>
      <c r="G116" s="21">
        <f t="shared" si="8"/>
        <v>-66649.30319999997</v>
      </c>
      <c r="H116" s="5">
        <f t="shared" si="9"/>
        <v>73</v>
      </c>
    </row>
    <row r="117" spans="1:8" ht="12.75">
      <c r="A117" s="4">
        <v>6200</v>
      </c>
      <c r="B117" s="3" t="s">
        <v>102</v>
      </c>
      <c r="C117" s="17">
        <v>35805301.21</v>
      </c>
      <c r="D117" s="18">
        <f t="shared" si="6"/>
        <v>1582212.0484</v>
      </c>
      <c r="E117" s="19">
        <v>1217573.51</v>
      </c>
      <c r="F117" s="20">
        <f t="shared" si="7"/>
        <v>0.034005</v>
      </c>
      <c r="G117" s="21">
        <f t="shared" si="8"/>
        <v>-364638.53839999996</v>
      </c>
      <c r="H117" s="5">
        <f t="shared" si="9"/>
        <v>47</v>
      </c>
    </row>
    <row r="118" spans="1:8" ht="12.75">
      <c r="A118" s="4">
        <v>6220</v>
      </c>
      <c r="B118" s="3" t="s">
        <v>103</v>
      </c>
      <c r="C118" s="17">
        <v>14653583.94</v>
      </c>
      <c r="D118" s="18">
        <f t="shared" si="6"/>
        <v>736143.3576</v>
      </c>
      <c r="E118" s="19">
        <v>830048.5700000001</v>
      </c>
      <c r="F118" s="20">
        <f t="shared" si="7"/>
        <v>0.056645</v>
      </c>
      <c r="G118" s="21">
        <f t="shared" si="8"/>
        <v>93905.21240000008</v>
      </c>
      <c r="H118" s="5">
        <f t="shared" si="9"/>
        <v>117</v>
      </c>
    </row>
    <row r="119" spans="1:8" ht="12.75">
      <c r="A119" s="4">
        <v>6312</v>
      </c>
      <c r="B119" s="3" t="s">
        <v>104</v>
      </c>
      <c r="C119" s="17">
        <v>10036905.09</v>
      </c>
      <c r="D119" s="18">
        <f t="shared" si="6"/>
        <v>551476.2036</v>
      </c>
      <c r="E119" s="19">
        <v>660113.74</v>
      </c>
      <c r="F119" s="20">
        <f t="shared" si="7"/>
        <v>0.065769</v>
      </c>
      <c r="G119" s="21">
        <f t="shared" si="8"/>
        <v>108637.53639999998</v>
      </c>
      <c r="H119" s="5">
        <f t="shared" si="9"/>
        <v>129</v>
      </c>
    </row>
    <row r="120" spans="1:8" ht="12.75">
      <c r="A120" s="4">
        <v>6400</v>
      </c>
      <c r="B120" s="3" t="s">
        <v>105</v>
      </c>
      <c r="C120" s="17">
        <v>35491973.02</v>
      </c>
      <c r="D120" s="18">
        <f t="shared" si="6"/>
        <v>1569678.9208000002</v>
      </c>
      <c r="E120" s="19">
        <v>1135392.69</v>
      </c>
      <c r="F120" s="20">
        <f t="shared" si="7"/>
        <v>0.03199</v>
      </c>
      <c r="G120" s="21">
        <f t="shared" si="8"/>
        <v>-434286.23080000025</v>
      </c>
      <c r="H120" s="5">
        <f t="shared" si="9"/>
        <v>37</v>
      </c>
    </row>
    <row r="121" spans="1:8" ht="12.75">
      <c r="A121" s="4">
        <v>6500</v>
      </c>
      <c r="B121" s="3" t="s">
        <v>106</v>
      </c>
      <c r="C121" s="17">
        <v>23080505.37</v>
      </c>
      <c r="D121" s="18">
        <f t="shared" si="6"/>
        <v>1073220.2148000002</v>
      </c>
      <c r="E121" s="19">
        <v>865298.9299999999</v>
      </c>
      <c r="F121" s="20">
        <f t="shared" si="7"/>
        <v>0.03749</v>
      </c>
      <c r="G121" s="21">
        <f t="shared" si="8"/>
        <v>-207921.28480000026</v>
      </c>
      <c r="H121" s="5">
        <f t="shared" si="9"/>
        <v>58</v>
      </c>
    </row>
    <row r="122" spans="1:8" ht="12.75">
      <c r="A122" s="4">
        <v>6600</v>
      </c>
      <c r="B122" s="3" t="s">
        <v>107</v>
      </c>
      <c r="C122" s="17">
        <v>23202702.46</v>
      </c>
      <c r="D122" s="18">
        <f t="shared" si="6"/>
        <v>1078108.0984</v>
      </c>
      <c r="E122" s="19">
        <v>863301.4400000001</v>
      </c>
      <c r="F122" s="20">
        <f t="shared" si="7"/>
        <v>0.037207</v>
      </c>
      <c r="G122" s="21">
        <f t="shared" si="8"/>
        <v>-214806.65839999996</v>
      </c>
      <c r="H122" s="5">
        <f t="shared" si="9"/>
        <v>57</v>
      </c>
    </row>
    <row r="123" spans="1:8" ht="12.75">
      <c r="A123" s="4">
        <v>6711</v>
      </c>
      <c r="B123" s="3" t="s">
        <v>141</v>
      </c>
      <c r="C123" s="17">
        <v>37874637.04</v>
      </c>
      <c r="D123" s="18">
        <f t="shared" si="6"/>
        <v>1664985.4816</v>
      </c>
      <c r="E123" s="19">
        <v>1723819.74</v>
      </c>
      <c r="F123" s="20">
        <f t="shared" si="7"/>
        <v>0.045514</v>
      </c>
      <c r="G123" s="21">
        <f t="shared" si="8"/>
        <v>58834.25839999993</v>
      </c>
      <c r="H123" s="5">
        <f t="shared" si="9"/>
        <v>88</v>
      </c>
    </row>
    <row r="124" spans="1:8" ht="12.75">
      <c r="A124" s="4">
        <v>6811</v>
      </c>
      <c r="B124" s="3" t="s">
        <v>108</v>
      </c>
      <c r="C124" s="17">
        <v>11523858.92</v>
      </c>
      <c r="D124" s="18">
        <f t="shared" si="6"/>
        <v>610954.3568</v>
      </c>
      <c r="E124" s="19">
        <v>515798.22</v>
      </c>
      <c r="F124" s="20">
        <f t="shared" si="7"/>
        <v>0.044759</v>
      </c>
      <c r="G124" s="21">
        <f t="shared" si="8"/>
        <v>-95156.13679999998</v>
      </c>
      <c r="H124" s="5">
        <f t="shared" si="9"/>
        <v>84</v>
      </c>
    </row>
    <row r="125" spans="1:8" ht="12.75">
      <c r="A125" s="4">
        <v>6812</v>
      </c>
      <c r="B125" s="3" t="s">
        <v>109</v>
      </c>
      <c r="C125" s="17">
        <v>8797922.03</v>
      </c>
      <c r="D125" s="18">
        <f t="shared" si="6"/>
        <v>501916.8812</v>
      </c>
      <c r="E125" s="19">
        <v>774706.0700000001</v>
      </c>
      <c r="F125" s="20">
        <f t="shared" si="7"/>
        <v>0.088056</v>
      </c>
      <c r="G125" s="21">
        <f t="shared" si="8"/>
        <v>272789.18880000006</v>
      </c>
      <c r="H125" s="5">
        <f t="shared" si="9"/>
        <v>145</v>
      </c>
    </row>
    <row r="126" spans="1:8" ht="12.75">
      <c r="A126" s="4">
        <v>6900</v>
      </c>
      <c r="B126" s="3" t="s">
        <v>110</v>
      </c>
      <c r="C126" s="17">
        <v>20645671.76</v>
      </c>
      <c r="D126" s="18">
        <f t="shared" si="6"/>
        <v>975826.8704000001</v>
      </c>
      <c r="E126" s="19">
        <v>974429.99</v>
      </c>
      <c r="F126" s="20">
        <f t="shared" si="7"/>
        <v>0.047198</v>
      </c>
      <c r="G126" s="21">
        <f t="shared" si="8"/>
        <v>-1396.88040000014</v>
      </c>
      <c r="H126" s="5">
        <f t="shared" si="9"/>
        <v>94</v>
      </c>
    </row>
    <row r="127" spans="1:8" ht="12.75">
      <c r="A127" s="4">
        <v>6920</v>
      </c>
      <c r="B127" s="3" t="s">
        <v>111</v>
      </c>
      <c r="C127" s="17">
        <v>16559628.83</v>
      </c>
      <c r="D127" s="18">
        <f t="shared" si="6"/>
        <v>812385.1532000001</v>
      </c>
      <c r="E127" s="19">
        <v>737631.4</v>
      </c>
      <c r="F127" s="20">
        <f t="shared" si="7"/>
        <v>0.044544</v>
      </c>
      <c r="G127" s="21">
        <f t="shared" si="8"/>
        <v>-74753.75320000004</v>
      </c>
      <c r="H127" s="5">
        <f t="shared" si="9"/>
        <v>83</v>
      </c>
    </row>
    <row r="128" spans="1:8" ht="12.75">
      <c r="A128" s="4">
        <v>7011</v>
      </c>
      <c r="B128" s="3" t="s">
        <v>112</v>
      </c>
      <c r="C128" s="17">
        <v>11743609.34</v>
      </c>
      <c r="D128" s="18">
        <f t="shared" si="6"/>
        <v>619744.3736</v>
      </c>
      <c r="E128" s="19">
        <v>559777.9400000001</v>
      </c>
      <c r="F128" s="20">
        <f t="shared" si="7"/>
        <v>0.047667</v>
      </c>
      <c r="G128" s="21">
        <f t="shared" si="8"/>
        <v>-59966.43359999999</v>
      </c>
      <c r="H128" s="5">
        <f t="shared" si="9"/>
        <v>95</v>
      </c>
    </row>
    <row r="129" spans="1:8" ht="12.75">
      <c r="A129" s="4">
        <v>7012</v>
      </c>
      <c r="B129" s="3" t="s">
        <v>113</v>
      </c>
      <c r="C129" s="17">
        <v>26141025.87</v>
      </c>
      <c r="D129" s="18">
        <f t="shared" si="6"/>
        <v>1195641.0348</v>
      </c>
      <c r="E129" s="19">
        <v>1113671.45</v>
      </c>
      <c r="F129" s="20">
        <f t="shared" si="7"/>
        <v>0.042602</v>
      </c>
      <c r="G129" s="21">
        <f t="shared" si="8"/>
        <v>-81969.58480000007</v>
      </c>
      <c r="H129" s="5">
        <f t="shared" si="9"/>
        <v>75</v>
      </c>
    </row>
    <row r="130" spans="1:8" ht="12.75">
      <c r="A130" s="4">
        <v>7100</v>
      </c>
      <c r="B130" s="3" t="s">
        <v>114</v>
      </c>
      <c r="C130" s="17">
        <v>29659591</v>
      </c>
      <c r="D130" s="18">
        <f t="shared" si="6"/>
        <v>1336383.6400000001</v>
      </c>
      <c r="E130" s="19">
        <v>810896.48</v>
      </c>
      <c r="F130" s="20">
        <f t="shared" si="7"/>
        <v>0.02734</v>
      </c>
      <c r="G130" s="21">
        <f t="shared" si="8"/>
        <v>-525487.1600000001</v>
      </c>
      <c r="H130" s="5">
        <f aca="true" t="shared" si="10" ref="H130:H147">RANK(F130,$F$2:$F$147,1)</f>
        <v>24</v>
      </c>
    </row>
    <row r="131" spans="1:8" ht="12.75">
      <c r="A131" s="4">
        <v>7200</v>
      </c>
      <c r="B131" s="3" t="s">
        <v>115</v>
      </c>
      <c r="C131" s="17">
        <v>25983525.18</v>
      </c>
      <c r="D131" s="18">
        <f t="shared" si="6"/>
        <v>1189341.0071999999</v>
      </c>
      <c r="E131" s="19">
        <v>888997.87</v>
      </c>
      <c r="F131" s="20">
        <f t="shared" si="7"/>
        <v>0.034214</v>
      </c>
      <c r="G131" s="21">
        <f t="shared" si="8"/>
        <v>-300343.1371999999</v>
      </c>
      <c r="H131" s="5">
        <f t="shared" si="10"/>
        <v>48</v>
      </c>
    </row>
    <row r="132" spans="1:8" ht="12.75">
      <c r="A132" s="4">
        <v>7300</v>
      </c>
      <c r="B132" s="3" t="s">
        <v>116</v>
      </c>
      <c r="C132" s="17">
        <v>25082357.16</v>
      </c>
      <c r="D132" s="18">
        <f t="shared" si="6"/>
        <v>1153294.2864</v>
      </c>
      <c r="E132" s="19">
        <v>950697.3400000001</v>
      </c>
      <c r="F132" s="20">
        <f t="shared" si="7"/>
        <v>0.037903</v>
      </c>
      <c r="G132" s="21">
        <f t="shared" si="8"/>
        <v>-202596.94640000002</v>
      </c>
      <c r="H132" s="5">
        <f t="shared" si="10"/>
        <v>60</v>
      </c>
    </row>
    <row r="133" spans="1:8" ht="12.75">
      <c r="A133" s="4">
        <v>7320</v>
      </c>
      <c r="B133" s="3" t="s">
        <v>117</v>
      </c>
      <c r="C133" s="17">
        <v>21299409.93</v>
      </c>
      <c r="D133" s="18">
        <f t="shared" si="6"/>
        <v>1001976.3972</v>
      </c>
      <c r="E133" s="19">
        <v>846433.72</v>
      </c>
      <c r="F133" s="20">
        <f t="shared" si="7"/>
        <v>0.03974</v>
      </c>
      <c r="G133" s="21">
        <f t="shared" si="8"/>
        <v>-155542.67720000003</v>
      </c>
      <c r="H133" s="5">
        <f t="shared" si="10"/>
        <v>65</v>
      </c>
    </row>
    <row r="134" spans="1:8" ht="12.75">
      <c r="A134" s="4">
        <v>7400</v>
      </c>
      <c r="B134" s="3" t="s">
        <v>118</v>
      </c>
      <c r="C134" s="17">
        <v>18327475.75</v>
      </c>
      <c r="D134" s="18">
        <f aca="true" t="shared" si="11" ref="D134:D147">SUM(C134*0.04+150000)</f>
        <v>883099.03</v>
      </c>
      <c r="E134" s="19">
        <v>942400.4</v>
      </c>
      <c r="F134" s="20">
        <f aca="true" t="shared" si="12" ref="F134:F147">ROUND(E134/C134,6)</f>
        <v>0.05142</v>
      </c>
      <c r="G134" s="21">
        <f aca="true" t="shared" si="13" ref="G134:G147">SUM(E134-D134)</f>
        <v>59301.369999999995</v>
      </c>
      <c r="H134" s="5">
        <f t="shared" si="10"/>
        <v>108</v>
      </c>
    </row>
    <row r="135" spans="1:8" ht="12.75">
      <c r="A135" s="4">
        <v>7500</v>
      </c>
      <c r="B135" s="3" t="s">
        <v>119</v>
      </c>
      <c r="C135" s="17">
        <v>79681686.21</v>
      </c>
      <c r="D135" s="18">
        <f t="shared" si="11"/>
        <v>3337267.4483999996</v>
      </c>
      <c r="E135" s="19">
        <v>2271280.69</v>
      </c>
      <c r="F135" s="20">
        <f t="shared" si="12"/>
        <v>0.028504</v>
      </c>
      <c r="G135" s="21">
        <f t="shared" si="13"/>
        <v>-1065986.7583999997</v>
      </c>
      <c r="H135" s="5">
        <f t="shared" si="10"/>
        <v>30</v>
      </c>
    </row>
    <row r="136" spans="1:8" ht="12.75">
      <c r="A136" s="4">
        <v>7611</v>
      </c>
      <c r="B136" s="3" t="s">
        <v>120</v>
      </c>
      <c r="C136" s="17">
        <v>7533817.54</v>
      </c>
      <c r="D136" s="18">
        <f t="shared" si="11"/>
        <v>451352.70160000003</v>
      </c>
      <c r="E136" s="19">
        <v>684368.3</v>
      </c>
      <c r="F136" s="20">
        <f t="shared" si="12"/>
        <v>0.09084</v>
      </c>
      <c r="G136" s="21">
        <f t="shared" si="13"/>
        <v>233015.59840000002</v>
      </c>
      <c r="H136" s="5">
        <f t="shared" si="10"/>
        <v>146</v>
      </c>
    </row>
    <row r="137" spans="1:8" ht="12.75">
      <c r="A137" s="4">
        <v>7612</v>
      </c>
      <c r="B137" s="3" t="s">
        <v>121</v>
      </c>
      <c r="C137" s="17">
        <v>11609465.17</v>
      </c>
      <c r="D137" s="18">
        <f t="shared" si="11"/>
        <v>614378.6068</v>
      </c>
      <c r="E137" s="19">
        <v>673311.2799999999</v>
      </c>
      <c r="F137" s="20">
        <f t="shared" si="12"/>
        <v>0.057997</v>
      </c>
      <c r="G137" s="21">
        <f t="shared" si="13"/>
        <v>58932.67319999996</v>
      </c>
      <c r="H137" s="5">
        <f t="shared" si="10"/>
        <v>120</v>
      </c>
    </row>
    <row r="138" spans="1:8" s="31" customFormat="1" ht="12.75">
      <c r="A138" s="27">
        <v>7613</v>
      </c>
      <c r="B138" s="28" t="s">
        <v>122</v>
      </c>
      <c r="C138" s="29">
        <v>22399462.14</v>
      </c>
      <c r="D138" s="7">
        <f t="shared" si="11"/>
        <v>1045978.4856</v>
      </c>
      <c r="E138" s="16">
        <v>876537.46</v>
      </c>
      <c r="F138" s="11">
        <v>0.039132</v>
      </c>
      <c r="G138" s="12">
        <f t="shared" si="13"/>
        <v>-169441.02560000005</v>
      </c>
      <c r="H138" s="30">
        <f t="shared" si="10"/>
        <v>63</v>
      </c>
    </row>
    <row r="139" spans="1:8" ht="12.75">
      <c r="A139" s="4">
        <v>7620</v>
      </c>
      <c r="B139" s="3" t="s">
        <v>123</v>
      </c>
      <c r="C139" s="17">
        <v>43342267.8</v>
      </c>
      <c r="D139" s="18">
        <f t="shared" si="11"/>
        <v>1883690.7119999998</v>
      </c>
      <c r="E139" s="19">
        <v>1586937.39</v>
      </c>
      <c r="F139" s="20">
        <f t="shared" si="12"/>
        <v>0.036614</v>
      </c>
      <c r="G139" s="21">
        <f t="shared" si="13"/>
        <v>-296753.3219999999</v>
      </c>
      <c r="H139" s="5">
        <f t="shared" si="10"/>
        <v>56</v>
      </c>
    </row>
    <row r="140" spans="1:8" ht="12.75">
      <c r="A140" s="4">
        <v>7700</v>
      </c>
      <c r="B140" s="3" t="s">
        <v>124</v>
      </c>
      <c r="C140" s="17">
        <v>34016452.98</v>
      </c>
      <c r="D140" s="18">
        <f t="shared" si="11"/>
        <v>1510658.1191999998</v>
      </c>
      <c r="E140" s="19">
        <v>1539416.11</v>
      </c>
      <c r="F140" s="20">
        <f t="shared" si="12"/>
        <v>0.045255</v>
      </c>
      <c r="G140" s="21">
        <f t="shared" si="13"/>
        <v>28757.99080000026</v>
      </c>
      <c r="H140" s="5">
        <f t="shared" si="10"/>
        <v>85</v>
      </c>
    </row>
    <row r="141" spans="1:8" ht="12.75">
      <c r="A141" s="4">
        <v>7800</v>
      </c>
      <c r="B141" s="3" t="s">
        <v>125</v>
      </c>
      <c r="C141" s="17">
        <v>16666139.31</v>
      </c>
      <c r="D141" s="18">
        <f t="shared" si="11"/>
        <v>816645.5724000001</v>
      </c>
      <c r="E141" s="19">
        <v>664013.03</v>
      </c>
      <c r="F141" s="20">
        <f t="shared" si="12"/>
        <v>0.039842</v>
      </c>
      <c r="G141" s="21">
        <f t="shared" si="13"/>
        <v>-152632.54240000003</v>
      </c>
      <c r="H141" s="5">
        <f t="shared" si="10"/>
        <v>66</v>
      </c>
    </row>
    <row r="142" spans="1:8" ht="12.75">
      <c r="A142" s="4">
        <v>7900</v>
      </c>
      <c r="B142" s="3" t="s">
        <v>126</v>
      </c>
      <c r="C142" s="17">
        <v>12285578.15</v>
      </c>
      <c r="D142" s="18">
        <f t="shared" si="11"/>
        <v>641423.126</v>
      </c>
      <c r="E142" s="19">
        <v>736471.88</v>
      </c>
      <c r="F142" s="20">
        <f t="shared" si="12"/>
        <v>0.059946</v>
      </c>
      <c r="G142" s="21">
        <f t="shared" si="13"/>
        <v>95048.75399999996</v>
      </c>
      <c r="H142" s="5">
        <f t="shared" si="10"/>
        <v>123</v>
      </c>
    </row>
    <row r="143" spans="1:8" ht="12.75">
      <c r="A143" s="4">
        <v>8020</v>
      </c>
      <c r="B143" s="3" t="s">
        <v>127</v>
      </c>
      <c r="C143" s="17">
        <v>26370835.69</v>
      </c>
      <c r="D143" s="18">
        <f t="shared" si="11"/>
        <v>1204833.4276</v>
      </c>
      <c r="E143" s="19">
        <v>733070.65</v>
      </c>
      <c r="F143" s="20">
        <f t="shared" si="12"/>
        <v>0.027799</v>
      </c>
      <c r="G143" s="21">
        <f t="shared" si="13"/>
        <v>-471762.77760000003</v>
      </c>
      <c r="H143" s="5">
        <f t="shared" si="10"/>
        <v>26</v>
      </c>
    </row>
    <row r="144" spans="1:8" ht="12.75">
      <c r="A144" s="4">
        <v>8111</v>
      </c>
      <c r="B144" s="3" t="s">
        <v>128</v>
      </c>
      <c r="C144" s="17">
        <v>5658485.42</v>
      </c>
      <c r="D144" s="18">
        <f t="shared" si="11"/>
        <v>376339.4168</v>
      </c>
      <c r="E144" s="19">
        <v>445290.88</v>
      </c>
      <c r="F144" s="20">
        <f t="shared" si="12"/>
        <v>0.078694</v>
      </c>
      <c r="G144" s="21">
        <f t="shared" si="13"/>
        <v>68951.4632</v>
      </c>
      <c r="H144" s="5">
        <f t="shared" si="10"/>
        <v>143</v>
      </c>
    </row>
    <row r="145" spans="1:8" ht="12.75">
      <c r="A145" s="4">
        <v>8113</v>
      </c>
      <c r="B145" s="3" t="s">
        <v>129</v>
      </c>
      <c r="C145" s="17">
        <v>10120568.08</v>
      </c>
      <c r="D145" s="18">
        <f t="shared" si="11"/>
        <v>554822.7232</v>
      </c>
      <c r="E145" s="19">
        <v>700976.01</v>
      </c>
      <c r="F145" s="20">
        <f t="shared" si="12"/>
        <v>0.069263</v>
      </c>
      <c r="G145" s="21">
        <f t="shared" si="13"/>
        <v>146153.2868</v>
      </c>
      <c r="H145" s="5">
        <f t="shared" si="10"/>
        <v>136</v>
      </c>
    </row>
    <row r="146" spans="1:8" ht="12.75">
      <c r="A146" s="4">
        <v>8200</v>
      </c>
      <c r="B146" s="3" t="s">
        <v>130</v>
      </c>
      <c r="C146" s="17">
        <v>17001786.4</v>
      </c>
      <c r="D146" s="18">
        <f t="shared" si="11"/>
        <v>830071.456</v>
      </c>
      <c r="E146" s="19">
        <v>817549.0499999999</v>
      </c>
      <c r="F146" s="20">
        <f t="shared" si="12"/>
        <v>0.048086</v>
      </c>
      <c r="G146" s="21">
        <f t="shared" si="13"/>
        <v>-12522.406000000075</v>
      </c>
      <c r="H146" s="5">
        <f t="shared" si="10"/>
        <v>97</v>
      </c>
    </row>
    <row r="147" spans="1:8" ht="12.75">
      <c r="A147" s="4">
        <v>8220</v>
      </c>
      <c r="B147" s="3" t="s">
        <v>131</v>
      </c>
      <c r="C147" s="17">
        <v>21893672.78</v>
      </c>
      <c r="D147" s="18">
        <f t="shared" si="11"/>
        <v>1025746.9112000001</v>
      </c>
      <c r="E147" s="19">
        <v>564874.39</v>
      </c>
      <c r="F147" s="20">
        <f t="shared" si="12"/>
        <v>0.025801</v>
      </c>
      <c r="G147" s="21">
        <f t="shared" si="13"/>
        <v>-460872.5212000001</v>
      </c>
      <c r="H147" s="5">
        <f t="shared" si="10"/>
        <v>16</v>
      </c>
    </row>
    <row r="148" spans="1:8" ht="12.75">
      <c r="A148" s="32">
        <f>COUNT(A1:A147)</f>
        <v>146</v>
      </c>
      <c r="B148" s="6" t="s">
        <v>132</v>
      </c>
      <c r="C148" s="22">
        <f>SUM(C2:C147)</f>
        <v>4628122104.989999</v>
      </c>
      <c r="D148" s="22">
        <f>SUM(D2:D147)</f>
        <v>207024884.1995998</v>
      </c>
      <c r="E148" s="22">
        <f>SUM(E2:E147)</f>
        <v>166109562.59</v>
      </c>
      <c r="F148" s="23">
        <f>ROUND(E148/C148,4)</f>
        <v>0.0359</v>
      </c>
      <c r="G148" s="24"/>
      <c r="H148" s="3"/>
    </row>
    <row r="150" spans="1:2" ht="12.75">
      <c r="A150" s="15"/>
      <c r="B150" s="2"/>
    </row>
    <row r="151" ht="12.75">
      <c r="E151" s="26"/>
    </row>
  </sheetData>
  <sheetProtection/>
  <printOptions/>
  <pageMargins left="0.7" right="0.7" top="0.75" bottom="0.75" header="0.3" footer="0.3"/>
  <pageSetup fitToHeight="0" fitToWidth="1" horizontalDpi="600" verticalDpi="600" orientation="portrait" scale="64" r:id="rId1"/>
  <headerFooter>
    <oddHeader>&amp;C2018-19 Administrative Cost Using Salaries and Fringe Benefits Only (Objs 100-200)
Functions 2310, 2320, and 2500 (As Prescribed in MS Code Section 37-6-9)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Elisha Campbell</dc:creator>
  <cp:keywords/>
  <dc:description/>
  <cp:lastModifiedBy>Angela Carr</cp:lastModifiedBy>
  <cp:lastPrinted>2018-11-09T22:42:45Z</cp:lastPrinted>
  <dcterms:created xsi:type="dcterms:W3CDTF">2004-12-16T19:19:51Z</dcterms:created>
  <dcterms:modified xsi:type="dcterms:W3CDTF">2020-10-27T20:55:00Z</dcterms:modified>
  <cp:category/>
  <cp:version/>
  <cp:contentType/>
  <cp:contentStatus/>
</cp:coreProperties>
</file>