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180" windowHeight="8076" activeTab="0"/>
  </bookViews>
  <sheets>
    <sheet name="2017 Final Report" sheetId="1" r:id="rId1"/>
  </sheets>
  <definedNames>
    <definedName name="_xlnm.Print_Titles" localSheetId="0">'2017 Final Report'!$1:$1</definedName>
  </definedNames>
  <calcPr fullCalcOnLoad="1"/>
</workbook>
</file>

<file path=xl/sharedStrings.xml><?xml version="1.0" encoding="utf-8"?>
<sst xmlns="http://schemas.openxmlformats.org/spreadsheetml/2006/main" count="156" uniqueCount="156">
  <si>
    <t>NATCHEZ</t>
  </si>
  <si>
    <t>ALCORN</t>
  </si>
  <si>
    <t>CORINTH</t>
  </si>
  <si>
    <t>AMITE</t>
  </si>
  <si>
    <t>ATTALA</t>
  </si>
  <si>
    <t>KOSCIUSKO</t>
  </si>
  <si>
    <t>BENTON</t>
  </si>
  <si>
    <t>CLEVELAND</t>
  </si>
  <si>
    <t>CALHOUN</t>
  </si>
  <si>
    <t>CARROLL</t>
  </si>
  <si>
    <t>CHICKASAW</t>
  </si>
  <si>
    <t>HOUSTON</t>
  </si>
  <si>
    <t>OKOLONA</t>
  </si>
  <si>
    <t>CHOCTAW</t>
  </si>
  <si>
    <t>CLAIBORNE</t>
  </si>
  <si>
    <t>ENTERPRISE</t>
  </si>
  <si>
    <t>QUITMAN</t>
  </si>
  <si>
    <t>COAHOMA</t>
  </si>
  <si>
    <t>COAHOMA AHS</t>
  </si>
  <si>
    <t>CLARKSDALE</t>
  </si>
  <si>
    <t>COPIAH</t>
  </si>
  <si>
    <t>HAZLEHURST</t>
  </si>
  <si>
    <t>COVINGTON</t>
  </si>
  <si>
    <t>DESOTO</t>
  </si>
  <si>
    <t>FORREST</t>
  </si>
  <si>
    <t>FORREST AHS</t>
  </si>
  <si>
    <t>HATTIESBURG</t>
  </si>
  <si>
    <t>PETAL</t>
  </si>
  <si>
    <t>FRANKLIN</t>
  </si>
  <si>
    <t>GEORGE</t>
  </si>
  <si>
    <t>GREENE</t>
  </si>
  <si>
    <t>GRENADA</t>
  </si>
  <si>
    <t>HANCOCK</t>
  </si>
  <si>
    <t>BAY ST LOUIS</t>
  </si>
  <si>
    <t>HARRISON</t>
  </si>
  <si>
    <t>BILOXI</t>
  </si>
  <si>
    <t>GULFPORT</t>
  </si>
  <si>
    <t>LONG BEACH</t>
  </si>
  <si>
    <t>PASS CHRISTIAN</t>
  </si>
  <si>
    <t>HINDS</t>
  </si>
  <si>
    <t>JACKSON PUBLIC</t>
  </si>
  <si>
    <t>CLINTON</t>
  </si>
  <si>
    <t>HOLMES</t>
  </si>
  <si>
    <t>DURANT</t>
  </si>
  <si>
    <t>HUMPHREYS</t>
  </si>
  <si>
    <t>ITAWAMBA</t>
  </si>
  <si>
    <t>JACKSON</t>
  </si>
  <si>
    <t>MOSS POINT</t>
  </si>
  <si>
    <t>OCEAN SPRINGS</t>
  </si>
  <si>
    <t>PASCAGOULA</t>
  </si>
  <si>
    <t>EAST JASPER</t>
  </si>
  <si>
    <t>WEST JASPER</t>
  </si>
  <si>
    <t>JEFFERSON</t>
  </si>
  <si>
    <t>JEFFERSON DAVIS</t>
  </si>
  <si>
    <t>JONES</t>
  </si>
  <si>
    <t>LAUREL</t>
  </si>
  <si>
    <t>KEMPER</t>
  </si>
  <si>
    <t>LAFAYETTE</t>
  </si>
  <si>
    <t>OXFORD</t>
  </si>
  <si>
    <t>LAMAR</t>
  </si>
  <si>
    <t>LUMBERTON</t>
  </si>
  <si>
    <t>LAUDERDALE</t>
  </si>
  <si>
    <t>MERIDIAN</t>
  </si>
  <si>
    <t>LAWRENCE</t>
  </si>
  <si>
    <t>LEAKE</t>
  </si>
  <si>
    <t>LEE</t>
  </si>
  <si>
    <t>NETTLETON</t>
  </si>
  <si>
    <t>TUPELO</t>
  </si>
  <si>
    <t>LEFLORE</t>
  </si>
  <si>
    <t>GREENWOOD</t>
  </si>
  <si>
    <t>LINCOLN</t>
  </si>
  <si>
    <t>BROOKHAVEN</t>
  </si>
  <si>
    <t>LOWNDES</t>
  </si>
  <si>
    <t>COLUMBUS</t>
  </si>
  <si>
    <t>MADISON</t>
  </si>
  <si>
    <t>CANTON</t>
  </si>
  <si>
    <t>MARION</t>
  </si>
  <si>
    <t>COLUMBIA</t>
  </si>
  <si>
    <t>MARSHALL</t>
  </si>
  <si>
    <t>HOLLY SPRINGS</t>
  </si>
  <si>
    <t>MONROE</t>
  </si>
  <si>
    <t>ABERDEEN</t>
  </si>
  <si>
    <t>AMORY</t>
  </si>
  <si>
    <t>MONTGOMERY</t>
  </si>
  <si>
    <t>WINONA</t>
  </si>
  <si>
    <t>NESHOBA</t>
  </si>
  <si>
    <t>PHILADELPHIA</t>
  </si>
  <si>
    <t>NEWTON COUNTY</t>
  </si>
  <si>
    <t>NEWTON PUBLIC</t>
  </si>
  <si>
    <t>UNION PUBLIC</t>
  </si>
  <si>
    <t>NOXUBEE</t>
  </si>
  <si>
    <t>NORTH PANOLA</t>
  </si>
  <si>
    <t>SOUTH PANOLA</t>
  </si>
  <si>
    <t>PEARL RIVER</t>
  </si>
  <si>
    <t>PICAYUNE</t>
  </si>
  <si>
    <t>POPLARVILLE</t>
  </si>
  <si>
    <t>PERRY</t>
  </si>
  <si>
    <t>RICHTON</t>
  </si>
  <si>
    <t>NORTH PIKE</t>
  </si>
  <si>
    <t>SOUTH PIKE</t>
  </si>
  <si>
    <t>MCCOMB</t>
  </si>
  <si>
    <t>PONTOTOC COUNTY</t>
  </si>
  <si>
    <t>PONTOTOC CITY</t>
  </si>
  <si>
    <t>PRENTISS</t>
  </si>
  <si>
    <t>BALDWYN</t>
  </si>
  <si>
    <t>BOONEVILLE</t>
  </si>
  <si>
    <t>QUITMAN COUNTY</t>
  </si>
  <si>
    <t>RANKIN</t>
  </si>
  <si>
    <t>PEARL</t>
  </si>
  <si>
    <t>SCOTT</t>
  </si>
  <si>
    <t>FOREST</t>
  </si>
  <si>
    <t>SOUTH DELTA</t>
  </si>
  <si>
    <t>SIMPSON</t>
  </si>
  <si>
    <t>SMITH</t>
  </si>
  <si>
    <t>STONE</t>
  </si>
  <si>
    <t>EAST TALLAHATCHIE</t>
  </si>
  <si>
    <t>WEST TALLAHATCHIE</t>
  </si>
  <si>
    <t>TATE</t>
  </si>
  <si>
    <t>SENATOBIA</t>
  </si>
  <si>
    <t>NORTH TIPPAH</t>
  </si>
  <si>
    <t>SOUTH TIPPAH</t>
  </si>
  <si>
    <t>TISHOMINGO</t>
  </si>
  <si>
    <t>TUNICA</t>
  </si>
  <si>
    <t>UNION COUNTY</t>
  </si>
  <si>
    <t>NEW ALBANY</t>
  </si>
  <si>
    <t>WALTHALL</t>
  </si>
  <si>
    <t>VICKSBURG-WARREN</t>
  </si>
  <si>
    <t>HOLLANDALE</t>
  </si>
  <si>
    <t>LELAND</t>
  </si>
  <si>
    <t>WESTERN LINE</t>
  </si>
  <si>
    <t>GREENVILLE</t>
  </si>
  <si>
    <t>WAYNE</t>
  </si>
  <si>
    <t>WEBSTER</t>
  </si>
  <si>
    <t>WILKINSON</t>
  </si>
  <si>
    <t>LOUISVILLE</t>
  </si>
  <si>
    <t>COFFEEVILLE</t>
  </si>
  <si>
    <t>WATER VALLEY</t>
  </si>
  <si>
    <t>YAZOO CITY</t>
  </si>
  <si>
    <t>STATEWIDE</t>
  </si>
  <si>
    <t>DISTRICT NUMBER</t>
  </si>
  <si>
    <t>DISTRICT NAME</t>
  </si>
  <si>
    <t>CAP 4% PLUS 150,000</t>
  </si>
  <si>
    <t>PERCENT OF TOTAL CURRENT OPERATIONS</t>
  </si>
  <si>
    <t>OVER (UNDER)                  CAP</t>
  </si>
  <si>
    <t>PERCENT RANK 
(L TO H)</t>
  </si>
  <si>
    <t>WEST BOLIVAR CONSOLIDATED</t>
  </si>
  <si>
    <t>NORTH BOLIVAR CONSOLIDATED</t>
  </si>
  <si>
    <t>SUNFLOWER CONSOLIDATED</t>
  </si>
  <si>
    <t>WEST POINTCONSOLIDATED</t>
  </si>
  <si>
    <t>STARKVILLE OKTIBBEHA</t>
  </si>
  <si>
    <t>REIMAGINE PREP</t>
  </si>
  <si>
    <t>MIDTOWN PUBLIC</t>
  </si>
  <si>
    <t>SMILOW PREP</t>
  </si>
  <si>
    <t>2016-17
TOTAL CURRENT OPERATIONS              (All Funds - Functions          1000-3999)</t>
  </si>
  <si>
    <t>2016-17 DISTRICT ADMINISTRATION</t>
  </si>
  <si>
    <t>YAZOO COUNTY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</si>
</sst>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&quot;$&quot;#,##0.00"/>
    <numFmt numFmtId="166" formatCode="0000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2" applyNumberFormat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1" borderId="1" applyNumberFormat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0" fontId="0" fillId="0" borderId="0">
      <alignment/>
      <protection/>
    </xf>
    <xf numFmtId="0" fontId="0" fillId="33" borderId="7" applyNumberFormat="0" applyFont="0" applyAlignment="0" applyProtection="0"/>
    <xf numFmtId="0" fontId="38" fillId="28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3" fillId="2" borderId="10" xfId="0" applyFont="1" applyFill="1" applyBorder="1" applyAlignment="1">
      <alignment/>
    </xf>
    <xf numFmtId="166" fontId="3" fillId="2" borderId="10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6" fillId="2" borderId="10" xfId="0" applyFont="1" applyFill="1" applyBorder="1" applyAlignment="1">
      <alignment/>
    </xf>
    <xf numFmtId="4" fontId="3" fillId="0" borderId="10" xfId="44" applyNumberFormat="1" applyFont="1" applyFill="1" applyBorder="1">
      <alignment/>
      <protection/>
    </xf>
    <xf numFmtId="4" fontId="0" fillId="0" borderId="10" xfId="0" applyNumberFormat="1" applyFill="1" applyBorder="1" applyAlignment="1">
      <alignment/>
    </xf>
    <xf numFmtId="44" fontId="3" fillId="0" borderId="10" xfId="44" applyNumberFormat="1" applyFont="1" applyFill="1" applyBorder="1">
      <alignment/>
      <protection/>
    </xf>
    <xf numFmtId="0" fontId="42" fillId="34" borderId="11" xfId="0" applyFont="1" applyFill="1" applyBorder="1" applyAlignment="1">
      <alignment horizontal="center" wrapText="1"/>
    </xf>
    <xf numFmtId="0" fontId="42" fillId="34" borderId="11" xfId="44" applyFont="1" applyFill="1" applyBorder="1" applyAlignment="1">
      <alignment horizontal="center" wrapText="1"/>
      <protection/>
    </xf>
    <xf numFmtId="4" fontId="42" fillId="34" borderId="11" xfId="44" applyNumberFormat="1" applyFont="1" applyFill="1" applyBorder="1" applyAlignment="1">
      <alignment horizontal="center" wrapText="1"/>
      <protection/>
    </xf>
    <xf numFmtId="40" fontId="42" fillId="34" borderId="11" xfId="44" applyNumberFormat="1" applyFont="1" applyFill="1" applyBorder="1" applyAlignment="1">
      <alignment horizontal="center" wrapText="1"/>
      <protection/>
    </xf>
    <xf numFmtId="10" fontId="3" fillId="0" borderId="10" xfId="44" applyNumberFormat="1" applyFont="1" applyFill="1" applyBorder="1">
      <alignment/>
      <protection/>
    </xf>
    <xf numFmtId="40" fontId="3" fillId="0" borderId="10" xfId="44" applyNumberFormat="1" applyFont="1" applyFill="1" applyBorder="1">
      <alignment/>
      <protection/>
    </xf>
    <xf numFmtId="44" fontId="6" fillId="0" borderId="10" xfId="44" applyNumberFormat="1" applyFont="1" applyFill="1" applyBorder="1">
      <alignment/>
      <protection/>
    </xf>
    <xf numFmtId="10" fontId="6" fillId="0" borderId="10" xfId="44" applyNumberFormat="1" applyFont="1" applyFill="1" applyBorder="1">
      <alignment/>
      <protection/>
    </xf>
    <xf numFmtId="4" fontId="0" fillId="2" borderId="0" xfId="44" applyNumberFormat="1" applyFont="1" applyFill="1">
      <alignment/>
      <protection/>
    </xf>
    <xf numFmtId="40" fontId="0" fillId="2" borderId="0" xfId="44" applyNumberFormat="1" applyFont="1" applyFill="1">
      <alignment/>
      <protection/>
    </xf>
    <xf numFmtId="0" fontId="3" fillId="2" borderId="0" xfId="0" applyFont="1" applyFill="1" applyAlignment="1">
      <alignment horizontal="left"/>
    </xf>
    <xf numFmtId="4" fontId="7" fillId="0" borderId="10" xfId="61" applyNumberFormat="1" applyFont="1" applyFill="1" applyBorder="1" applyAlignment="1">
      <alignment horizontal="right"/>
      <protection/>
    </xf>
    <xf numFmtId="4" fontId="7" fillId="2" borderId="10" xfId="61" applyNumberFormat="1" applyFont="1" applyFill="1" applyBorder="1" applyAlignment="1">
      <alignment horizontal="right"/>
      <protection/>
    </xf>
    <xf numFmtId="4" fontId="0" fillId="2" borderId="10" xfId="0" applyNumberFormat="1" applyFill="1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1"/>
  <sheetViews>
    <sheetView tabSelected="1" workbookViewId="0" topLeftCell="A1">
      <selection activeCell="A84" sqref="A84:IV84"/>
    </sheetView>
  </sheetViews>
  <sheetFormatPr defaultColWidth="9.140625" defaultRowHeight="12.75"/>
  <cols>
    <col min="1" max="1" width="14.8515625" style="2" customWidth="1"/>
    <col min="2" max="2" width="28.7109375" style="1" customWidth="1"/>
    <col min="3" max="3" width="21.28125" style="18" customWidth="1"/>
    <col min="4" max="4" width="19.28125" style="1" customWidth="1"/>
    <col min="5" max="5" width="20.421875" style="1" customWidth="1"/>
    <col min="6" max="6" width="15.7109375" style="1" customWidth="1"/>
    <col min="7" max="7" width="14.421875" style="19" customWidth="1"/>
    <col min="8" max="8" width="9.57421875" style="2" customWidth="1"/>
  </cols>
  <sheetData>
    <row r="1" spans="1:8" ht="63.75" customHeight="1">
      <c r="A1" s="10" t="s">
        <v>139</v>
      </c>
      <c r="B1" s="11" t="s">
        <v>140</v>
      </c>
      <c r="C1" s="12" t="s">
        <v>153</v>
      </c>
      <c r="D1" s="11" t="s">
        <v>141</v>
      </c>
      <c r="E1" s="12" t="s">
        <v>154</v>
      </c>
      <c r="F1" s="11" t="s">
        <v>142</v>
      </c>
      <c r="G1" s="13" t="s">
        <v>143</v>
      </c>
      <c r="H1" s="11" t="s">
        <v>144</v>
      </c>
    </row>
    <row r="2" spans="1:8" ht="12.75">
      <c r="A2" s="4">
        <v>4820</v>
      </c>
      <c r="B2" s="3" t="s">
        <v>81</v>
      </c>
      <c r="C2" s="22">
        <v>16385810.33</v>
      </c>
      <c r="D2" s="9">
        <f aca="true" t="shared" si="0" ref="D2:D33">SUM(C2*0.04+150000)</f>
        <v>805432.4132000001</v>
      </c>
      <c r="E2" s="23">
        <v>745844.66</v>
      </c>
      <c r="F2" s="14">
        <f aca="true" t="shared" si="1" ref="F2:F33">ROUND(E2/C2,6)</f>
        <v>0.045518</v>
      </c>
      <c r="G2" s="15">
        <f aca="true" t="shared" si="2" ref="G2:G33">SUM(E2-D2)</f>
        <v>-59587.753200000036</v>
      </c>
      <c r="H2" s="5">
        <f aca="true" t="shared" si="3" ref="H2:H33">RANK(F2,$F$2:$F$148,1)</f>
        <v>95</v>
      </c>
    </row>
    <row r="3" spans="1:8" ht="12.75">
      <c r="A3" s="4">
        <v>200</v>
      </c>
      <c r="B3" s="3" t="s">
        <v>1</v>
      </c>
      <c r="C3" s="21">
        <v>28432558.07</v>
      </c>
      <c r="D3" s="9">
        <f t="shared" si="0"/>
        <v>1287302.3228</v>
      </c>
      <c r="E3" s="8">
        <v>633573.14</v>
      </c>
      <c r="F3" s="14">
        <f t="shared" si="1"/>
        <v>0.022283</v>
      </c>
      <c r="G3" s="15">
        <f t="shared" si="2"/>
        <v>-653729.1828</v>
      </c>
      <c r="H3" s="5">
        <f t="shared" si="3"/>
        <v>11</v>
      </c>
    </row>
    <row r="4" spans="1:8" ht="12.75">
      <c r="A4" s="4">
        <v>300</v>
      </c>
      <c r="B4" s="3" t="s">
        <v>3</v>
      </c>
      <c r="C4" s="21">
        <v>14541685.13</v>
      </c>
      <c r="D4" s="9">
        <f t="shared" si="0"/>
        <v>731667.4052</v>
      </c>
      <c r="E4" s="8">
        <v>521884.85</v>
      </c>
      <c r="F4" s="14">
        <f t="shared" si="1"/>
        <v>0.035889</v>
      </c>
      <c r="G4" s="15">
        <f t="shared" si="2"/>
        <v>-209782.55520000006</v>
      </c>
      <c r="H4" s="5">
        <f t="shared" si="3"/>
        <v>55</v>
      </c>
    </row>
    <row r="5" spans="1:8" ht="12.75">
      <c r="A5" s="4">
        <v>4821</v>
      </c>
      <c r="B5" s="3" t="s">
        <v>82</v>
      </c>
      <c r="C5" s="22">
        <v>14001829.69</v>
      </c>
      <c r="D5" s="9">
        <f t="shared" si="0"/>
        <v>710073.1876</v>
      </c>
      <c r="E5" s="23">
        <v>596360.18</v>
      </c>
      <c r="F5" s="14">
        <f t="shared" si="1"/>
        <v>0.042592</v>
      </c>
      <c r="G5" s="15">
        <f t="shared" si="2"/>
        <v>-113713.0075999999</v>
      </c>
      <c r="H5" s="5">
        <f t="shared" si="3"/>
        <v>85</v>
      </c>
    </row>
    <row r="6" spans="1:8" ht="12.75">
      <c r="A6" s="4">
        <v>400</v>
      </c>
      <c r="B6" s="3" t="s">
        <v>4</v>
      </c>
      <c r="C6" s="21">
        <v>11891790.98</v>
      </c>
      <c r="D6" s="9">
        <f t="shared" si="0"/>
        <v>625671.6392000001</v>
      </c>
      <c r="E6" s="8">
        <v>683281.5</v>
      </c>
      <c r="F6" s="14">
        <f t="shared" si="1"/>
        <v>0.057458</v>
      </c>
      <c r="G6" s="15">
        <f t="shared" si="2"/>
        <v>57609.86079999991</v>
      </c>
      <c r="H6" s="5">
        <f t="shared" si="3"/>
        <v>125</v>
      </c>
    </row>
    <row r="7" spans="1:8" ht="12.75">
      <c r="A7" s="4">
        <v>5920</v>
      </c>
      <c r="B7" s="3" t="s">
        <v>104</v>
      </c>
      <c r="C7" s="22">
        <v>8457765.91</v>
      </c>
      <c r="D7" s="9">
        <f t="shared" si="0"/>
        <v>488310.6364</v>
      </c>
      <c r="E7" s="23">
        <v>418767.63</v>
      </c>
      <c r="F7" s="14">
        <f t="shared" si="1"/>
        <v>0.049513</v>
      </c>
      <c r="G7" s="15">
        <f t="shared" si="2"/>
        <v>-69543.00640000001</v>
      </c>
      <c r="H7" s="5">
        <f t="shared" si="3"/>
        <v>108</v>
      </c>
    </row>
    <row r="8" spans="1:8" ht="12.75">
      <c r="A8" s="4">
        <v>2320</v>
      </c>
      <c r="B8" s="3" t="s">
        <v>33</v>
      </c>
      <c r="C8" s="22">
        <v>19688501.84</v>
      </c>
      <c r="D8" s="9">
        <f t="shared" si="0"/>
        <v>937540.0736</v>
      </c>
      <c r="E8" s="23">
        <v>896993.64</v>
      </c>
      <c r="F8" s="14">
        <f t="shared" si="1"/>
        <v>0.045559</v>
      </c>
      <c r="G8" s="15">
        <f t="shared" si="2"/>
        <v>-40546.43359999999</v>
      </c>
      <c r="H8" s="5">
        <f t="shared" si="3"/>
        <v>96</v>
      </c>
    </row>
    <row r="9" spans="1:8" ht="12.75">
      <c r="A9" s="4">
        <v>500</v>
      </c>
      <c r="B9" s="3" t="s">
        <v>6</v>
      </c>
      <c r="C9" s="21">
        <v>11938249.14</v>
      </c>
      <c r="D9" s="9">
        <f t="shared" si="0"/>
        <v>627529.9656</v>
      </c>
      <c r="E9" s="8">
        <v>439599.26</v>
      </c>
      <c r="F9" s="14">
        <f t="shared" si="1"/>
        <v>0.036823</v>
      </c>
      <c r="G9" s="15">
        <f t="shared" si="2"/>
        <v>-187930.7056</v>
      </c>
      <c r="H9" s="5">
        <f t="shared" si="3"/>
        <v>57</v>
      </c>
    </row>
    <row r="10" spans="1:8" ht="12.75">
      <c r="A10" s="4">
        <v>2420</v>
      </c>
      <c r="B10" s="3" t="s">
        <v>35</v>
      </c>
      <c r="C10" s="22">
        <v>58478562.46</v>
      </c>
      <c r="D10" s="9">
        <f t="shared" si="0"/>
        <v>2489142.4984</v>
      </c>
      <c r="E10" s="23">
        <v>1434920.9</v>
      </c>
      <c r="F10" s="14">
        <f t="shared" si="1"/>
        <v>0.024538</v>
      </c>
      <c r="G10" s="15">
        <f t="shared" si="2"/>
        <v>-1054221.5984</v>
      </c>
      <c r="H10" s="5">
        <f t="shared" si="3"/>
        <v>16</v>
      </c>
    </row>
    <row r="11" spans="1:8" ht="12.75">
      <c r="A11" s="4">
        <v>5921</v>
      </c>
      <c r="B11" s="3" t="s">
        <v>105</v>
      </c>
      <c r="C11" s="22">
        <v>11046715.01</v>
      </c>
      <c r="D11" s="9">
        <f t="shared" si="0"/>
        <v>591868.6004</v>
      </c>
      <c r="E11" s="23">
        <v>498114</v>
      </c>
      <c r="F11" s="14">
        <f t="shared" si="1"/>
        <v>0.045092</v>
      </c>
      <c r="G11" s="15">
        <f t="shared" si="2"/>
        <v>-93754.6004</v>
      </c>
      <c r="H11" s="5">
        <f t="shared" si="3"/>
        <v>92</v>
      </c>
    </row>
    <row r="12" spans="1:8" ht="12.75">
      <c r="A12" s="4">
        <v>4320</v>
      </c>
      <c r="B12" s="3" t="s">
        <v>71</v>
      </c>
      <c r="C12" s="22">
        <v>28333877.08</v>
      </c>
      <c r="D12" s="9">
        <f t="shared" si="0"/>
        <v>1283355.0832</v>
      </c>
      <c r="E12" s="23">
        <v>1528896.21</v>
      </c>
      <c r="F12" s="14">
        <f t="shared" si="1"/>
        <v>0.05396</v>
      </c>
      <c r="G12" s="15">
        <f t="shared" si="2"/>
        <v>245541.12679999997</v>
      </c>
      <c r="H12" s="5">
        <f t="shared" si="3"/>
        <v>119</v>
      </c>
    </row>
    <row r="13" spans="1:8" ht="12.75">
      <c r="A13" s="4">
        <v>700</v>
      </c>
      <c r="B13" s="3" t="s">
        <v>8</v>
      </c>
      <c r="C13" s="22">
        <v>20572219.88</v>
      </c>
      <c r="D13" s="9">
        <f t="shared" si="0"/>
        <v>972888.7951999999</v>
      </c>
      <c r="E13" s="23">
        <v>872513.01</v>
      </c>
      <c r="F13" s="14">
        <f t="shared" si="1"/>
        <v>0.042412</v>
      </c>
      <c r="G13" s="15">
        <f t="shared" si="2"/>
        <v>-100375.78519999993</v>
      </c>
      <c r="H13" s="5">
        <f t="shared" si="3"/>
        <v>83</v>
      </c>
    </row>
    <row r="14" spans="1:8" ht="12.75">
      <c r="A14" s="4">
        <v>4520</v>
      </c>
      <c r="B14" s="3" t="s">
        <v>75</v>
      </c>
      <c r="C14" s="22">
        <v>30679139.26</v>
      </c>
      <c r="D14" s="9">
        <f t="shared" si="0"/>
        <v>1377165.5704</v>
      </c>
      <c r="E14" s="23">
        <v>1184422.52</v>
      </c>
      <c r="F14" s="14">
        <f t="shared" si="1"/>
        <v>0.038607</v>
      </c>
      <c r="G14" s="15">
        <f t="shared" si="2"/>
        <v>-192743.05040000007</v>
      </c>
      <c r="H14" s="5">
        <f t="shared" si="3"/>
        <v>68</v>
      </c>
    </row>
    <row r="15" spans="1:8" ht="12.75">
      <c r="A15" s="4">
        <v>800</v>
      </c>
      <c r="B15" s="3" t="s">
        <v>9</v>
      </c>
      <c r="C15" s="22">
        <v>9718104.44</v>
      </c>
      <c r="D15" s="9">
        <f t="shared" si="0"/>
        <v>538724.1776</v>
      </c>
      <c r="E15" s="23">
        <v>455733.95999999996</v>
      </c>
      <c r="F15" s="14">
        <f t="shared" si="1"/>
        <v>0.046895</v>
      </c>
      <c r="G15" s="15">
        <f t="shared" si="2"/>
        <v>-82990.21760000009</v>
      </c>
      <c r="H15" s="5">
        <f t="shared" si="3"/>
        <v>100</v>
      </c>
    </row>
    <row r="16" spans="1:8" ht="12.75">
      <c r="A16" s="4">
        <v>900</v>
      </c>
      <c r="B16" s="3" t="s">
        <v>10</v>
      </c>
      <c r="C16" s="22">
        <v>4111706.32</v>
      </c>
      <c r="D16" s="9">
        <f t="shared" si="0"/>
        <v>314468.2528</v>
      </c>
      <c r="E16" s="23">
        <v>275784.42000000004</v>
      </c>
      <c r="F16" s="14">
        <f t="shared" si="1"/>
        <v>0.067073</v>
      </c>
      <c r="G16" s="15">
        <f t="shared" si="2"/>
        <v>-38683.832799999975</v>
      </c>
      <c r="H16" s="5">
        <f t="shared" si="3"/>
        <v>138</v>
      </c>
    </row>
    <row r="17" spans="1:8" ht="12.75">
      <c r="A17" s="4">
        <v>1000</v>
      </c>
      <c r="B17" s="3" t="s">
        <v>13</v>
      </c>
      <c r="C17" s="22">
        <v>16572011.18</v>
      </c>
      <c r="D17" s="9">
        <f t="shared" si="0"/>
        <v>812880.4472</v>
      </c>
      <c r="E17" s="23">
        <v>675891.06</v>
      </c>
      <c r="F17" s="14">
        <f t="shared" si="1"/>
        <v>0.040785</v>
      </c>
      <c r="G17" s="15">
        <f t="shared" si="2"/>
        <v>-136989.3872</v>
      </c>
      <c r="H17" s="5">
        <f t="shared" si="3"/>
        <v>76</v>
      </c>
    </row>
    <row r="18" spans="1:8" ht="12.75">
      <c r="A18" s="4">
        <v>1100</v>
      </c>
      <c r="B18" s="3" t="s">
        <v>14</v>
      </c>
      <c r="C18" s="22">
        <v>16195420.42</v>
      </c>
      <c r="D18" s="9">
        <f t="shared" si="0"/>
        <v>797816.8168</v>
      </c>
      <c r="E18" s="23">
        <v>760306.02</v>
      </c>
      <c r="F18" s="14">
        <f t="shared" si="1"/>
        <v>0.046946</v>
      </c>
      <c r="G18" s="15">
        <f t="shared" si="2"/>
        <v>-37510.79680000001</v>
      </c>
      <c r="H18" s="5">
        <f t="shared" si="3"/>
        <v>102</v>
      </c>
    </row>
    <row r="19" spans="1:8" ht="12.75">
      <c r="A19" s="4">
        <v>1420</v>
      </c>
      <c r="B19" s="3" t="s">
        <v>19</v>
      </c>
      <c r="C19" s="22">
        <v>26646380.91</v>
      </c>
      <c r="D19" s="9">
        <f t="shared" si="0"/>
        <v>1215855.2364</v>
      </c>
      <c r="E19" s="23">
        <v>1644403.9000000001</v>
      </c>
      <c r="F19" s="14">
        <f t="shared" si="1"/>
        <v>0.061712</v>
      </c>
      <c r="G19" s="15">
        <f t="shared" si="2"/>
        <v>428548.6636000001</v>
      </c>
      <c r="H19" s="5">
        <f t="shared" si="3"/>
        <v>132</v>
      </c>
    </row>
    <row r="20" spans="1:8" ht="12.75">
      <c r="A20" s="4">
        <v>614</v>
      </c>
      <c r="B20" s="3" t="s">
        <v>7</v>
      </c>
      <c r="C20" s="21">
        <v>31974015.77</v>
      </c>
      <c r="D20" s="9">
        <f t="shared" si="0"/>
        <v>1428960.6308</v>
      </c>
      <c r="E20" s="8">
        <v>1116701.26</v>
      </c>
      <c r="F20" s="14">
        <f t="shared" si="1"/>
        <v>0.034925</v>
      </c>
      <c r="G20" s="15">
        <f t="shared" si="2"/>
        <v>-312259.3707999999</v>
      </c>
      <c r="H20" s="5">
        <f t="shared" si="3"/>
        <v>49</v>
      </c>
    </row>
    <row r="21" spans="1:8" ht="12.75">
      <c r="A21" s="4">
        <v>2521</v>
      </c>
      <c r="B21" s="3" t="s">
        <v>41</v>
      </c>
      <c r="C21" s="22">
        <v>42310807.18</v>
      </c>
      <c r="D21" s="9">
        <f t="shared" si="0"/>
        <v>1842432.2872000001</v>
      </c>
      <c r="E21" s="23">
        <v>1373854.56</v>
      </c>
      <c r="F21" s="14">
        <f t="shared" si="1"/>
        <v>0.032471</v>
      </c>
      <c r="G21" s="15">
        <f t="shared" si="2"/>
        <v>-468577.7272000001</v>
      </c>
      <c r="H21" s="5">
        <f t="shared" si="3"/>
        <v>42</v>
      </c>
    </row>
    <row r="22" spans="1:8" ht="12.75">
      <c r="A22" s="4">
        <v>1400</v>
      </c>
      <c r="B22" s="3" t="s">
        <v>17</v>
      </c>
      <c r="C22" s="22">
        <v>15895626.98</v>
      </c>
      <c r="D22" s="9">
        <f t="shared" si="0"/>
        <v>785825.0792</v>
      </c>
      <c r="E22" s="23">
        <v>745012.8200000001</v>
      </c>
      <c r="F22" s="14">
        <f t="shared" si="1"/>
        <v>0.046869</v>
      </c>
      <c r="G22" s="15">
        <f t="shared" si="2"/>
        <v>-40812.25919999997</v>
      </c>
      <c r="H22" s="5">
        <f t="shared" si="3"/>
        <v>99</v>
      </c>
    </row>
    <row r="23" spans="1:8" ht="12.75">
      <c r="A23" s="4">
        <v>1402</v>
      </c>
      <c r="B23" s="3" t="s">
        <v>18</v>
      </c>
      <c r="C23" s="22">
        <v>2674173.12</v>
      </c>
      <c r="D23" s="9">
        <f t="shared" si="0"/>
        <v>256966.9248</v>
      </c>
      <c r="E23" s="23">
        <v>66547.14</v>
      </c>
      <c r="F23" s="14">
        <f t="shared" si="1"/>
        <v>0.024885</v>
      </c>
      <c r="G23" s="15">
        <f t="shared" si="2"/>
        <v>-190419.78480000002</v>
      </c>
      <c r="H23" s="5">
        <f t="shared" si="3"/>
        <v>20</v>
      </c>
    </row>
    <row r="24" spans="1:8" ht="12.75">
      <c r="A24" s="4">
        <v>8111</v>
      </c>
      <c r="B24" s="3" t="s">
        <v>135</v>
      </c>
      <c r="C24" s="22">
        <v>5891968.88</v>
      </c>
      <c r="D24" s="9">
        <f t="shared" si="0"/>
        <v>385678.7552</v>
      </c>
      <c r="E24" s="23">
        <v>415124.38</v>
      </c>
      <c r="F24" s="14">
        <f t="shared" si="1"/>
        <v>0.070456</v>
      </c>
      <c r="G24" s="15">
        <f t="shared" si="2"/>
        <v>29445.62479999999</v>
      </c>
      <c r="H24" s="5">
        <f t="shared" si="3"/>
        <v>142</v>
      </c>
    </row>
    <row r="25" spans="1:8" ht="12.75">
      <c r="A25" s="4">
        <v>4620</v>
      </c>
      <c r="B25" s="3" t="s">
        <v>77</v>
      </c>
      <c r="C25" s="22">
        <v>15497519.93</v>
      </c>
      <c r="D25" s="9">
        <f t="shared" si="0"/>
        <v>769900.7972</v>
      </c>
      <c r="E25" s="23">
        <v>810896.41</v>
      </c>
      <c r="F25" s="14">
        <f t="shared" si="1"/>
        <v>0.052324</v>
      </c>
      <c r="G25" s="15">
        <f t="shared" si="2"/>
        <v>40995.6128</v>
      </c>
      <c r="H25" s="5">
        <f t="shared" si="3"/>
        <v>115</v>
      </c>
    </row>
    <row r="26" spans="1:8" ht="12.75">
      <c r="A26" s="4">
        <v>4420</v>
      </c>
      <c r="B26" s="3" t="s">
        <v>73</v>
      </c>
      <c r="C26" s="22">
        <v>39301452.77</v>
      </c>
      <c r="D26" s="9">
        <f t="shared" si="0"/>
        <v>1722058.1108000001</v>
      </c>
      <c r="E26" s="23">
        <v>939165.3699999999</v>
      </c>
      <c r="F26" s="14">
        <f t="shared" si="1"/>
        <v>0.023896</v>
      </c>
      <c r="G26" s="15">
        <f t="shared" si="2"/>
        <v>-782892.7408000003</v>
      </c>
      <c r="H26" s="5">
        <f t="shared" si="3"/>
        <v>14</v>
      </c>
    </row>
    <row r="27" spans="1:8" ht="12.75">
      <c r="A27" s="4">
        <v>1500</v>
      </c>
      <c r="B27" s="3" t="s">
        <v>20</v>
      </c>
      <c r="C27" s="22">
        <v>21015187.45</v>
      </c>
      <c r="D27" s="9">
        <f t="shared" si="0"/>
        <v>990607.498</v>
      </c>
      <c r="E27" s="23">
        <v>591550.05</v>
      </c>
      <c r="F27" s="14">
        <f t="shared" si="1"/>
        <v>0.028149</v>
      </c>
      <c r="G27" s="15">
        <f t="shared" si="2"/>
        <v>-399057.448</v>
      </c>
      <c r="H27" s="5">
        <f t="shared" si="3"/>
        <v>29</v>
      </c>
    </row>
    <row r="28" spans="1:8" ht="12.75">
      <c r="A28" s="4">
        <v>220</v>
      </c>
      <c r="B28" s="3" t="s">
        <v>2</v>
      </c>
      <c r="C28" s="21">
        <v>21689506.48</v>
      </c>
      <c r="D28" s="9">
        <f t="shared" si="0"/>
        <v>1017580.2592000001</v>
      </c>
      <c r="E28" s="8">
        <v>840647.96</v>
      </c>
      <c r="F28" s="14">
        <f t="shared" si="1"/>
        <v>0.038758</v>
      </c>
      <c r="G28" s="15">
        <f t="shared" si="2"/>
        <v>-176932.29920000012</v>
      </c>
      <c r="H28" s="5">
        <f t="shared" si="3"/>
        <v>69</v>
      </c>
    </row>
    <row r="29" spans="1:8" ht="12.75">
      <c r="A29" s="4">
        <v>1600</v>
      </c>
      <c r="B29" s="3" t="s">
        <v>22</v>
      </c>
      <c r="C29" s="22">
        <v>26094170.87</v>
      </c>
      <c r="D29" s="9">
        <f t="shared" si="0"/>
        <v>1193766.8348</v>
      </c>
      <c r="E29" s="23">
        <v>1229596.8599999999</v>
      </c>
      <c r="F29" s="14">
        <f t="shared" si="1"/>
        <v>0.047122</v>
      </c>
      <c r="G29" s="15">
        <f t="shared" si="2"/>
        <v>35830.0251999998</v>
      </c>
      <c r="H29" s="5">
        <f t="shared" si="3"/>
        <v>103</v>
      </c>
    </row>
    <row r="30" spans="1:8" ht="12.75">
      <c r="A30" s="4">
        <v>1700</v>
      </c>
      <c r="B30" s="3" t="s">
        <v>23</v>
      </c>
      <c r="C30" s="22">
        <v>251006998.41</v>
      </c>
      <c r="D30" s="9">
        <f t="shared" si="0"/>
        <v>10190279.9364</v>
      </c>
      <c r="E30" s="23">
        <v>9317798.95</v>
      </c>
      <c r="F30" s="14">
        <f t="shared" si="1"/>
        <v>0.037122</v>
      </c>
      <c r="G30" s="15">
        <f t="shared" si="2"/>
        <v>-872480.9864000008</v>
      </c>
      <c r="H30" s="5">
        <f t="shared" si="3"/>
        <v>59</v>
      </c>
    </row>
    <row r="31" spans="1:8" ht="12.75">
      <c r="A31" s="4">
        <v>2620</v>
      </c>
      <c r="B31" s="3" t="s">
        <v>43</v>
      </c>
      <c r="C31" s="22">
        <v>4188246.22</v>
      </c>
      <c r="D31" s="9">
        <f t="shared" si="0"/>
        <v>317529.84880000004</v>
      </c>
      <c r="E31" s="23">
        <v>219429.65</v>
      </c>
      <c r="F31" s="14">
        <f t="shared" si="1"/>
        <v>0.052392</v>
      </c>
      <c r="G31" s="15">
        <f t="shared" si="2"/>
        <v>-98100.19880000004</v>
      </c>
      <c r="H31" s="5">
        <f t="shared" si="3"/>
        <v>116</v>
      </c>
    </row>
    <row r="32" spans="1:8" ht="12.75">
      <c r="A32" s="4">
        <v>3111</v>
      </c>
      <c r="B32" s="3" t="s">
        <v>50</v>
      </c>
      <c r="C32" s="22">
        <v>10329958.98</v>
      </c>
      <c r="D32" s="9">
        <f t="shared" si="0"/>
        <v>563198.3592000001</v>
      </c>
      <c r="E32" s="23">
        <v>706616.7</v>
      </c>
      <c r="F32" s="14">
        <f t="shared" si="1"/>
        <v>0.068405</v>
      </c>
      <c r="G32" s="15">
        <f t="shared" si="2"/>
        <v>143418.3407999999</v>
      </c>
      <c r="H32" s="5">
        <f t="shared" si="3"/>
        <v>139</v>
      </c>
    </row>
    <row r="33" spans="1:8" ht="12.75">
      <c r="A33" s="4">
        <v>6811</v>
      </c>
      <c r="B33" s="3" t="s">
        <v>115</v>
      </c>
      <c r="C33" s="22">
        <v>10972225.81</v>
      </c>
      <c r="D33" s="9">
        <f t="shared" si="0"/>
        <v>588889.0324</v>
      </c>
      <c r="E33" s="23">
        <v>477400.64</v>
      </c>
      <c r="F33" s="14">
        <f t="shared" si="1"/>
        <v>0.04351</v>
      </c>
      <c r="G33" s="15">
        <f t="shared" si="2"/>
        <v>-111488.39240000001</v>
      </c>
      <c r="H33" s="5">
        <f t="shared" si="3"/>
        <v>88</v>
      </c>
    </row>
    <row r="34" spans="1:8" ht="12.75">
      <c r="A34" s="4">
        <v>1211</v>
      </c>
      <c r="B34" s="3" t="s">
        <v>15</v>
      </c>
      <c r="C34" s="22">
        <v>8516915.38</v>
      </c>
      <c r="D34" s="9">
        <f aca="true" t="shared" si="4" ref="D34:D65">SUM(C34*0.04+150000)</f>
        <v>490676.61520000006</v>
      </c>
      <c r="E34" s="23">
        <v>371550.82</v>
      </c>
      <c r="F34" s="14">
        <f aca="true" t="shared" si="5" ref="F34:F65">ROUND(E34/C34,6)</f>
        <v>0.043625</v>
      </c>
      <c r="G34" s="15">
        <f aca="true" t="shared" si="6" ref="G34:G65">SUM(E34-D34)</f>
        <v>-119125.79520000005</v>
      </c>
      <c r="H34" s="5">
        <f aca="true" t="shared" si="7" ref="H34:H65">RANK(F34,$F$2:$F$148,1)</f>
        <v>89</v>
      </c>
    </row>
    <row r="35" spans="1:8" ht="12.75">
      <c r="A35" s="4">
        <v>6220</v>
      </c>
      <c r="B35" s="3" t="s">
        <v>110</v>
      </c>
      <c r="C35" s="22">
        <v>14059179.26</v>
      </c>
      <c r="D35" s="9">
        <f t="shared" si="4"/>
        <v>712367.1704000001</v>
      </c>
      <c r="E35" s="23">
        <v>705439.14</v>
      </c>
      <c r="F35" s="14">
        <f t="shared" si="5"/>
        <v>0.050176</v>
      </c>
      <c r="G35" s="15">
        <f t="shared" si="6"/>
        <v>-6928.030400000047</v>
      </c>
      <c r="H35" s="5">
        <f t="shared" si="7"/>
        <v>111</v>
      </c>
    </row>
    <row r="36" spans="1:8" ht="12.75">
      <c r="A36" s="4">
        <v>1800</v>
      </c>
      <c r="B36" s="3" t="s">
        <v>24</v>
      </c>
      <c r="C36" s="22">
        <v>22976465.84</v>
      </c>
      <c r="D36" s="9">
        <f t="shared" si="4"/>
        <v>1069058.6336</v>
      </c>
      <c r="E36" s="23">
        <v>1026363.64</v>
      </c>
      <c r="F36" s="14">
        <f t="shared" si="5"/>
        <v>0.04467</v>
      </c>
      <c r="G36" s="15">
        <f t="shared" si="6"/>
        <v>-42694.993600000045</v>
      </c>
      <c r="H36" s="5">
        <f t="shared" si="7"/>
        <v>91</v>
      </c>
    </row>
    <row r="37" spans="1:8" ht="12.75">
      <c r="A37" s="4">
        <v>1802</v>
      </c>
      <c r="B37" s="3" t="s">
        <v>25</v>
      </c>
      <c r="C37" s="22">
        <v>5899491.81</v>
      </c>
      <c r="D37" s="9">
        <f t="shared" si="4"/>
        <v>385979.6724</v>
      </c>
      <c r="E37" s="23">
        <v>346315.80000000005</v>
      </c>
      <c r="F37" s="14">
        <f t="shared" si="5"/>
        <v>0.058703</v>
      </c>
      <c r="G37" s="15">
        <f t="shared" si="6"/>
        <v>-39663.872399999935</v>
      </c>
      <c r="H37" s="5">
        <f t="shared" si="7"/>
        <v>126</v>
      </c>
    </row>
    <row r="38" spans="1:8" ht="12.75">
      <c r="A38" s="4">
        <v>1900</v>
      </c>
      <c r="B38" s="3" t="s">
        <v>28</v>
      </c>
      <c r="C38" s="22">
        <v>13845345</v>
      </c>
      <c r="D38" s="9">
        <f t="shared" si="4"/>
        <v>703813.8</v>
      </c>
      <c r="E38" s="23">
        <v>760771.22</v>
      </c>
      <c r="F38" s="14">
        <f t="shared" si="5"/>
        <v>0.054948</v>
      </c>
      <c r="G38" s="15">
        <f t="shared" si="6"/>
        <v>56957.419999999925</v>
      </c>
      <c r="H38" s="5">
        <f t="shared" si="7"/>
        <v>122</v>
      </c>
    </row>
    <row r="39" spans="1:8" ht="12.75">
      <c r="A39" s="4">
        <v>2000</v>
      </c>
      <c r="B39" s="3" t="s">
        <v>29</v>
      </c>
      <c r="C39" s="22">
        <v>32273554.16</v>
      </c>
      <c r="D39" s="9">
        <f t="shared" si="4"/>
        <v>1440942.1664</v>
      </c>
      <c r="E39" s="23">
        <v>1158747.11</v>
      </c>
      <c r="F39" s="14">
        <f t="shared" si="5"/>
        <v>0.035904</v>
      </c>
      <c r="G39" s="15">
        <f t="shared" si="6"/>
        <v>-282195.0563999999</v>
      </c>
      <c r="H39" s="5">
        <f t="shared" si="7"/>
        <v>56</v>
      </c>
    </row>
    <row r="40" spans="1:8" ht="12.75">
      <c r="A40" s="4">
        <v>2100</v>
      </c>
      <c r="B40" s="3" t="s">
        <v>30</v>
      </c>
      <c r="C40" s="22">
        <v>18135655.15</v>
      </c>
      <c r="D40" s="9">
        <f t="shared" si="4"/>
        <v>875426.206</v>
      </c>
      <c r="E40" s="23">
        <v>696246.3</v>
      </c>
      <c r="F40" s="14">
        <f t="shared" si="5"/>
        <v>0.038391</v>
      </c>
      <c r="G40" s="15">
        <f t="shared" si="6"/>
        <v>-179179.90599999996</v>
      </c>
      <c r="H40" s="5">
        <f t="shared" si="7"/>
        <v>67</v>
      </c>
    </row>
    <row r="41" spans="1:8" ht="12.75">
      <c r="A41" s="4">
        <v>7620</v>
      </c>
      <c r="B41" s="3" t="s">
        <v>130</v>
      </c>
      <c r="C41" s="22">
        <v>45224828.99</v>
      </c>
      <c r="D41" s="9">
        <f t="shared" si="4"/>
        <v>1958993.1596000001</v>
      </c>
      <c r="E41" s="23">
        <v>1583288.4100000001</v>
      </c>
      <c r="F41" s="14">
        <f t="shared" si="5"/>
        <v>0.035009</v>
      </c>
      <c r="G41" s="15">
        <f t="shared" si="6"/>
        <v>-375704.7496</v>
      </c>
      <c r="H41" s="5">
        <f t="shared" si="7"/>
        <v>50</v>
      </c>
    </row>
    <row r="42" spans="1:8" ht="12.75">
      <c r="A42" s="4">
        <v>4220</v>
      </c>
      <c r="B42" s="3" t="s">
        <v>69</v>
      </c>
      <c r="C42" s="22">
        <v>24923446.75</v>
      </c>
      <c r="D42" s="9">
        <f t="shared" si="4"/>
        <v>1146937.87</v>
      </c>
      <c r="E42" s="23">
        <v>988138.02</v>
      </c>
      <c r="F42" s="14">
        <f t="shared" si="5"/>
        <v>0.039647</v>
      </c>
      <c r="G42" s="15">
        <f t="shared" si="6"/>
        <v>-158799.8500000001</v>
      </c>
      <c r="H42" s="5">
        <f t="shared" si="7"/>
        <v>73</v>
      </c>
    </row>
    <row r="43" spans="1:8" ht="12.75">
      <c r="A43" s="4">
        <v>2220</v>
      </c>
      <c r="B43" s="3" t="s">
        <v>31</v>
      </c>
      <c r="C43" s="22">
        <v>35834994.91</v>
      </c>
      <c r="D43" s="9">
        <f t="shared" si="4"/>
        <v>1583399.7963999999</v>
      </c>
      <c r="E43" s="23">
        <v>1161277.32</v>
      </c>
      <c r="F43" s="14">
        <f t="shared" si="5"/>
        <v>0.032406</v>
      </c>
      <c r="G43" s="15">
        <f t="shared" si="6"/>
        <v>-422122.4763999998</v>
      </c>
      <c r="H43" s="5">
        <f t="shared" si="7"/>
        <v>41</v>
      </c>
    </row>
    <row r="44" spans="1:8" ht="12.75">
      <c r="A44" s="4">
        <v>2421</v>
      </c>
      <c r="B44" s="3" t="s">
        <v>36</v>
      </c>
      <c r="C44" s="22">
        <v>57391163.78</v>
      </c>
      <c r="D44" s="9">
        <f t="shared" si="4"/>
        <v>2445646.5512</v>
      </c>
      <c r="E44" s="23">
        <v>1422774.8599999999</v>
      </c>
      <c r="F44" s="14">
        <f t="shared" si="5"/>
        <v>0.024791</v>
      </c>
      <c r="G44" s="15">
        <f t="shared" si="6"/>
        <v>-1022871.6912000002</v>
      </c>
      <c r="H44" s="5">
        <f t="shared" si="7"/>
        <v>19</v>
      </c>
    </row>
    <row r="45" spans="1:8" ht="12.75">
      <c r="A45" s="4">
        <v>2300</v>
      </c>
      <c r="B45" s="3" t="s">
        <v>32</v>
      </c>
      <c r="C45" s="22">
        <v>36388880.81</v>
      </c>
      <c r="D45" s="9">
        <f t="shared" si="4"/>
        <v>1605555.2324</v>
      </c>
      <c r="E45" s="23">
        <v>1005689.8300000001</v>
      </c>
      <c r="F45" s="14">
        <f t="shared" si="5"/>
        <v>0.027637</v>
      </c>
      <c r="G45" s="15">
        <f t="shared" si="6"/>
        <v>-599865.4024</v>
      </c>
      <c r="H45" s="5">
        <f t="shared" si="7"/>
        <v>27</v>
      </c>
    </row>
    <row r="46" spans="1:8" ht="12.75">
      <c r="A46" s="4">
        <v>2400</v>
      </c>
      <c r="B46" s="3" t="s">
        <v>34</v>
      </c>
      <c r="C46" s="22">
        <v>124285173.93</v>
      </c>
      <c r="D46" s="9">
        <f t="shared" si="4"/>
        <v>5121406.9572</v>
      </c>
      <c r="E46" s="23">
        <v>1866043.1800000002</v>
      </c>
      <c r="F46" s="14">
        <f t="shared" si="5"/>
        <v>0.015014</v>
      </c>
      <c r="G46" s="15">
        <f t="shared" si="6"/>
        <v>-3255363.7772</v>
      </c>
      <c r="H46" s="5">
        <f t="shared" si="7"/>
        <v>4</v>
      </c>
    </row>
    <row r="47" spans="1:8" ht="12.75">
      <c r="A47" s="4">
        <v>1820</v>
      </c>
      <c r="B47" s="3" t="s">
        <v>26</v>
      </c>
      <c r="C47" s="22">
        <v>41152487.04</v>
      </c>
      <c r="D47" s="9">
        <f t="shared" si="4"/>
        <v>1796099.4816</v>
      </c>
      <c r="E47" s="23">
        <v>1276126.24</v>
      </c>
      <c r="F47" s="14">
        <f t="shared" si="5"/>
        <v>0.03101</v>
      </c>
      <c r="G47" s="15">
        <f t="shared" si="6"/>
        <v>-519973.24160000007</v>
      </c>
      <c r="H47" s="5">
        <f t="shared" si="7"/>
        <v>38</v>
      </c>
    </row>
    <row r="48" spans="1:8" ht="12.75">
      <c r="A48" s="4">
        <v>1520</v>
      </c>
      <c r="B48" s="3" t="s">
        <v>21</v>
      </c>
      <c r="C48" s="22">
        <v>14286637.44</v>
      </c>
      <c r="D48" s="9">
        <f t="shared" si="4"/>
        <v>721465.4976</v>
      </c>
      <c r="E48" s="23">
        <v>899587.3200000001</v>
      </c>
      <c r="F48" s="14">
        <f t="shared" si="5"/>
        <v>0.062967</v>
      </c>
      <c r="G48" s="15">
        <f t="shared" si="6"/>
        <v>178121.82240000006</v>
      </c>
      <c r="H48" s="5">
        <f t="shared" si="7"/>
        <v>134</v>
      </c>
    </row>
    <row r="49" spans="1:8" ht="12.75">
      <c r="A49" s="4">
        <v>2500</v>
      </c>
      <c r="B49" s="3" t="s">
        <v>39</v>
      </c>
      <c r="C49" s="22">
        <v>55555560.73</v>
      </c>
      <c r="D49" s="9">
        <f t="shared" si="4"/>
        <v>2372222.4292</v>
      </c>
      <c r="E49" s="23">
        <v>1977616.08</v>
      </c>
      <c r="F49" s="14">
        <f t="shared" si="5"/>
        <v>0.035597</v>
      </c>
      <c r="G49" s="15">
        <f t="shared" si="6"/>
        <v>-394606.34920000006</v>
      </c>
      <c r="H49" s="5">
        <f t="shared" si="7"/>
        <v>53</v>
      </c>
    </row>
    <row r="50" spans="1:8" ht="12.75">
      <c r="A50" s="4">
        <v>7611</v>
      </c>
      <c r="B50" s="3" t="s">
        <v>127</v>
      </c>
      <c r="C50" s="22">
        <v>7078821.97</v>
      </c>
      <c r="D50" s="9">
        <f t="shared" si="4"/>
        <v>433152.8788</v>
      </c>
      <c r="E50" s="23">
        <v>590026.27</v>
      </c>
      <c r="F50" s="14">
        <f t="shared" si="5"/>
        <v>0.083351</v>
      </c>
      <c r="G50" s="15">
        <f t="shared" si="6"/>
        <v>156873.3912</v>
      </c>
      <c r="H50" s="5">
        <f t="shared" si="7"/>
        <v>146</v>
      </c>
    </row>
    <row r="51" spans="1:8" ht="12.75">
      <c r="A51" s="4">
        <v>4720</v>
      </c>
      <c r="B51" s="3" t="s">
        <v>79</v>
      </c>
      <c r="C51" s="22">
        <v>14024061.42</v>
      </c>
      <c r="D51" s="9">
        <f t="shared" si="4"/>
        <v>710962.4568</v>
      </c>
      <c r="E51" s="23">
        <v>658114.01</v>
      </c>
      <c r="F51" s="14">
        <f t="shared" si="5"/>
        <v>0.046927</v>
      </c>
      <c r="G51" s="15">
        <f t="shared" si="6"/>
        <v>-52848.446800000034</v>
      </c>
      <c r="H51" s="5">
        <f t="shared" si="7"/>
        <v>101</v>
      </c>
    </row>
    <row r="52" spans="1:8" ht="12.75">
      <c r="A52" s="4">
        <v>2600</v>
      </c>
      <c r="B52" s="3" t="s">
        <v>42</v>
      </c>
      <c r="C52" s="22">
        <v>24264117.84</v>
      </c>
      <c r="D52" s="9">
        <f t="shared" si="4"/>
        <v>1120564.7136</v>
      </c>
      <c r="E52" s="23">
        <v>1096435.8399999999</v>
      </c>
      <c r="F52" s="14">
        <f t="shared" si="5"/>
        <v>0.045188</v>
      </c>
      <c r="G52" s="15">
        <f t="shared" si="6"/>
        <v>-24128.87360000005</v>
      </c>
      <c r="H52" s="5">
        <f t="shared" si="7"/>
        <v>94</v>
      </c>
    </row>
    <row r="53" spans="1:8" ht="12.75">
      <c r="A53" s="4">
        <v>920</v>
      </c>
      <c r="B53" s="3" t="s">
        <v>11</v>
      </c>
      <c r="C53" s="22">
        <v>16468061.24</v>
      </c>
      <c r="D53" s="9">
        <f t="shared" si="4"/>
        <v>808722.4496</v>
      </c>
      <c r="E53" s="23">
        <v>708964.52</v>
      </c>
      <c r="F53" s="14">
        <f t="shared" si="5"/>
        <v>0.043051</v>
      </c>
      <c r="G53" s="15">
        <f t="shared" si="6"/>
        <v>-99757.92960000003</v>
      </c>
      <c r="H53" s="5">
        <f t="shared" si="7"/>
        <v>87</v>
      </c>
    </row>
    <row r="54" spans="1:8" ht="12.75">
      <c r="A54" s="4">
        <v>2700</v>
      </c>
      <c r="B54" s="3" t="s">
        <v>44</v>
      </c>
      <c r="C54" s="22">
        <v>15999665.68</v>
      </c>
      <c r="D54" s="9">
        <f t="shared" si="4"/>
        <v>789986.6272</v>
      </c>
      <c r="E54" s="23">
        <v>1055944.69</v>
      </c>
      <c r="F54" s="14">
        <f t="shared" si="5"/>
        <v>0.065998</v>
      </c>
      <c r="G54" s="15">
        <f t="shared" si="6"/>
        <v>265958.06279999996</v>
      </c>
      <c r="H54" s="5">
        <f t="shared" si="7"/>
        <v>137</v>
      </c>
    </row>
    <row r="55" spans="1:8" ht="12.75">
      <c r="A55" s="4">
        <v>2900</v>
      </c>
      <c r="B55" s="3" t="s">
        <v>45</v>
      </c>
      <c r="C55" s="22">
        <v>29566645.37</v>
      </c>
      <c r="D55" s="9">
        <f t="shared" si="4"/>
        <v>1332665.8148</v>
      </c>
      <c r="E55" s="23">
        <v>732393.1299999999</v>
      </c>
      <c r="F55" s="14">
        <f t="shared" si="5"/>
        <v>0.024771</v>
      </c>
      <c r="G55" s="15">
        <f t="shared" si="6"/>
        <v>-600272.6848000002</v>
      </c>
      <c r="H55" s="5">
        <f t="shared" si="7"/>
        <v>18</v>
      </c>
    </row>
    <row r="56" spans="1:8" ht="12.75">
      <c r="A56" s="4">
        <v>3000</v>
      </c>
      <c r="B56" s="3" t="s">
        <v>46</v>
      </c>
      <c r="C56" s="22">
        <v>76927967.39</v>
      </c>
      <c r="D56" s="9">
        <f t="shared" si="4"/>
        <v>3227118.6956</v>
      </c>
      <c r="E56" s="23">
        <v>1896146.2600000002</v>
      </c>
      <c r="F56" s="14">
        <f t="shared" si="5"/>
        <v>0.024648</v>
      </c>
      <c r="G56" s="15">
        <f t="shared" si="6"/>
        <v>-1330972.4356</v>
      </c>
      <c r="H56" s="5">
        <f t="shared" si="7"/>
        <v>17</v>
      </c>
    </row>
    <row r="57" spans="1:8" ht="12.75">
      <c r="A57" s="4">
        <v>2520</v>
      </c>
      <c r="B57" s="3" t="s">
        <v>40</v>
      </c>
      <c r="C57" s="22">
        <v>250840782.31</v>
      </c>
      <c r="D57" s="9">
        <f t="shared" si="4"/>
        <v>10183631.2924</v>
      </c>
      <c r="E57" s="23">
        <v>8584397.43</v>
      </c>
      <c r="F57" s="14">
        <f t="shared" si="5"/>
        <v>0.034222</v>
      </c>
      <c r="G57" s="15">
        <f t="shared" si="6"/>
        <v>-1599233.862400001</v>
      </c>
      <c r="H57" s="5">
        <f t="shared" si="7"/>
        <v>46</v>
      </c>
    </row>
    <row r="58" spans="1:8" ht="12.75">
      <c r="A58" s="4">
        <v>3200</v>
      </c>
      <c r="B58" s="3" t="s">
        <v>52</v>
      </c>
      <c r="C58" s="22">
        <v>12564773.15</v>
      </c>
      <c r="D58" s="9">
        <f t="shared" si="4"/>
        <v>652590.926</v>
      </c>
      <c r="E58" s="23">
        <v>908708.26</v>
      </c>
      <c r="F58" s="14">
        <f t="shared" si="5"/>
        <v>0.072322</v>
      </c>
      <c r="G58" s="15">
        <f t="shared" si="6"/>
        <v>256117.33400000003</v>
      </c>
      <c r="H58" s="5">
        <f t="shared" si="7"/>
        <v>144</v>
      </c>
    </row>
    <row r="59" spans="1:8" ht="12.75">
      <c r="A59" s="4">
        <v>3300</v>
      </c>
      <c r="B59" s="3" t="s">
        <v>53</v>
      </c>
      <c r="C59" s="22">
        <v>15136462.82</v>
      </c>
      <c r="D59" s="9">
        <f t="shared" si="4"/>
        <v>755458.5128</v>
      </c>
      <c r="E59" s="23">
        <v>752051.27</v>
      </c>
      <c r="F59" s="14">
        <f t="shared" si="5"/>
        <v>0.049685</v>
      </c>
      <c r="G59" s="15">
        <f t="shared" si="6"/>
        <v>-3407.2428000000073</v>
      </c>
      <c r="H59" s="5">
        <f t="shared" si="7"/>
        <v>109</v>
      </c>
    </row>
    <row r="60" spans="1:8" ht="12.75">
      <c r="A60" s="4">
        <v>3400</v>
      </c>
      <c r="B60" s="3" t="s">
        <v>54</v>
      </c>
      <c r="C60" s="22">
        <v>67415233.9</v>
      </c>
      <c r="D60" s="9">
        <f t="shared" si="4"/>
        <v>2846609.356</v>
      </c>
      <c r="E60" s="23">
        <v>1511307.31</v>
      </c>
      <c r="F60" s="14">
        <f t="shared" si="5"/>
        <v>0.022418</v>
      </c>
      <c r="G60" s="15">
        <f t="shared" si="6"/>
        <v>-1335302.046</v>
      </c>
      <c r="H60" s="5">
        <f t="shared" si="7"/>
        <v>12</v>
      </c>
    </row>
    <row r="61" spans="1:8" ht="12.75">
      <c r="A61" s="4">
        <v>3500</v>
      </c>
      <c r="B61" s="3" t="s">
        <v>56</v>
      </c>
      <c r="C61" s="22">
        <v>14093732.74</v>
      </c>
      <c r="D61" s="9">
        <f t="shared" si="4"/>
        <v>713749.3096</v>
      </c>
      <c r="E61" s="23">
        <v>676035.66</v>
      </c>
      <c r="F61" s="14">
        <f t="shared" si="5"/>
        <v>0.047967</v>
      </c>
      <c r="G61" s="15">
        <f t="shared" si="6"/>
        <v>-37713.649600000004</v>
      </c>
      <c r="H61" s="5">
        <f t="shared" si="7"/>
        <v>105</v>
      </c>
    </row>
    <row r="62" spans="1:8" ht="12.75">
      <c r="A62" s="4">
        <v>420</v>
      </c>
      <c r="B62" s="3" t="s">
        <v>5</v>
      </c>
      <c r="C62" s="21">
        <v>18482368.69</v>
      </c>
      <c r="D62" s="9">
        <f t="shared" si="4"/>
        <v>889294.7476000001</v>
      </c>
      <c r="E62" s="8">
        <v>544967.89</v>
      </c>
      <c r="F62" s="14">
        <f t="shared" si="5"/>
        <v>0.029486</v>
      </c>
      <c r="G62" s="15">
        <f t="shared" si="6"/>
        <v>-344326.8576000001</v>
      </c>
      <c r="H62" s="5">
        <f t="shared" si="7"/>
        <v>35</v>
      </c>
    </row>
    <row r="63" spans="1:8" ht="12.75">
      <c r="A63" s="4">
        <v>3600</v>
      </c>
      <c r="B63" s="3" t="s">
        <v>57</v>
      </c>
      <c r="C63" s="22">
        <v>25662510.76</v>
      </c>
      <c r="D63" s="9">
        <f t="shared" si="4"/>
        <v>1176500.4304</v>
      </c>
      <c r="E63" s="23">
        <v>717113.36</v>
      </c>
      <c r="F63" s="14">
        <f t="shared" si="5"/>
        <v>0.027944</v>
      </c>
      <c r="G63" s="15">
        <f t="shared" si="6"/>
        <v>-459387.07039999997</v>
      </c>
      <c r="H63" s="5">
        <f t="shared" si="7"/>
        <v>28</v>
      </c>
    </row>
    <row r="64" spans="1:8" ht="12.75">
      <c r="A64" s="4">
        <v>3700</v>
      </c>
      <c r="B64" s="3" t="s">
        <v>59</v>
      </c>
      <c r="C64" s="22">
        <v>84429410</v>
      </c>
      <c r="D64" s="9">
        <f t="shared" si="4"/>
        <v>3527176.4</v>
      </c>
      <c r="E64" s="23">
        <v>1773133.8599999999</v>
      </c>
      <c r="F64" s="14">
        <f t="shared" si="5"/>
        <v>0.021001</v>
      </c>
      <c r="G64" s="15">
        <f t="shared" si="6"/>
        <v>-1754042.54</v>
      </c>
      <c r="H64" s="5">
        <f t="shared" si="7"/>
        <v>8</v>
      </c>
    </row>
    <row r="65" spans="1:8" ht="12.75">
      <c r="A65" s="4">
        <v>3800</v>
      </c>
      <c r="B65" s="3" t="s">
        <v>61</v>
      </c>
      <c r="C65" s="22">
        <v>54742399.04</v>
      </c>
      <c r="D65" s="9">
        <f t="shared" si="4"/>
        <v>2339695.9616</v>
      </c>
      <c r="E65" s="23">
        <v>1445643.79</v>
      </c>
      <c r="F65" s="14">
        <f t="shared" si="5"/>
        <v>0.026408</v>
      </c>
      <c r="G65" s="15">
        <f t="shared" si="6"/>
        <v>-894052.1716</v>
      </c>
      <c r="H65" s="5">
        <f t="shared" si="7"/>
        <v>23</v>
      </c>
    </row>
    <row r="66" spans="1:8" ht="12.75">
      <c r="A66" s="4">
        <v>3420</v>
      </c>
      <c r="B66" s="3" t="s">
        <v>55</v>
      </c>
      <c r="C66" s="22">
        <v>31577420.44</v>
      </c>
      <c r="D66" s="9">
        <f aca="true" t="shared" si="8" ref="D66:D78">SUM(C66*0.04+150000)</f>
        <v>1413096.8176000002</v>
      </c>
      <c r="E66" s="23">
        <v>1198752.33</v>
      </c>
      <c r="F66" s="14">
        <f aca="true" t="shared" si="9" ref="F66:F97">ROUND(E66/C66,6)</f>
        <v>0.037962</v>
      </c>
      <c r="G66" s="15">
        <f aca="true" t="shared" si="10" ref="G66:G97">SUM(E66-D66)</f>
        <v>-214344.4876000001</v>
      </c>
      <c r="H66" s="5">
        <f aca="true" t="shared" si="11" ref="H66:H97">RANK(F66,$F$2:$F$148,1)</f>
        <v>64</v>
      </c>
    </row>
    <row r="67" spans="1:8" ht="12.75">
      <c r="A67" s="4">
        <v>3900</v>
      </c>
      <c r="B67" s="3" t="s">
        <v>63</v>
      </c>
      <c r="C67" s="22">
        <v>18835954.74</v>
      </c>
      <c r="D67" s="9">
        <f t="shared" si="8"/>
        <v>903438.1895999999</v>
      </c>
      <c r="E67" s="23">
        <v>907626.9600000001</v>
      </c>
      <c r="F67" s="14">
        <f t="shared" si="9"/>
        <v>0.048186</v>
      </c>
      <c r="G67" s="15">
        <f t="shared" si="10"/>
        <v>4188.770400000154</v>
      </c>
      <c r="H67" s="5">
        <f t="shared" si="11"/>
        <v>106</v>
      </c>
    </row>
    <row r="68" spans="1:8" ht="12.75">
      <c r="A68" s="4">
        <v>4000</v>
      </c>
      <c r="B68" s="3" t="s">
        <v>64</v>
      </c>
      <c r="C68" s="22">
        <v>23841541.65</v>
      </c>
      <c r="D68" s="9">
        <f t="shared" si="8"/>
        <v>1103661.666</v>
      </c>
      <c r="E68" s="23">
        <v>1335717.93</v>
      </c>
      <c r="F68" s="14">
        <f t="shared" si="9"/>
        <v>0.056025</v>
      </c>
      <c r="G68" s="15">
        <f t="shared" si="10"/>
        <v>232056.26399999997</v>
      </c>
      <c r="H68" s="5">
        <f t="shared" si="11"/>
        <v>124</v>
      </c>
    </row>
    <row r="69" spans="1:8" ht="12.75">
      <c r="A69" s="4">
        <v>4100</v>
      </c>
      <c r="B69" s="3" t="s">
        <v>65</v>
      </c>
      <c r="C69" s="22">
        <v>59407966.69</v>
      </c>
      <c r="D69" s="9">
        <f t="shared" si="8"/>
        <v>2526318.6676</v>
      </c>
      <c r="E69" s="23">
        <v>1618796.5299999998</v>
      </c>
      <c r="F69" s="14">
        <f t="shared" si="9"/>
        <v>0.027249</v>
      </c>
      <c r="G69" s="15">
        <f t="shared" si="10"/>
        <v>-907522.1376</v>
      </c>
      <c r="H69" s="5">
        <f t="shared" si="11"/>
        <v>26</v>
      </c>
    </row>
    <row r="70" spans="1:8" ht="12.75">
      <c r="A70" s="4">
        <v>4200</v>
      </c>
      <c r="B70" s="3" t="s">
        <v>68</v>
      </c>
      <c r="C70" s="22">
        <v>21459402.39</v>
      </c>
      <c r="D70" s="9">
        <f t="shared" si="8"/>
        <v>1008376.0956</v>
      </c>
      <c r="E70" s="23">
        <v>1036039.74</v>
      </c>
      <c r="F70" s="14">
        <f t="shared" si="9"/>
        <v>0.048279</v>
      </c>
      <c r="G70" s="15">
        <f t="shared" si="10"/>
        <v>27663.64439999999</v>
      </c>
      <c r="H70" s="5">
        <f t="shared" si="11"/>
        <v>107</v>
      </c>
    </row>
    <row r="71" spans="1:8" ht="12.75">
      <c r="A71" s="4">
        <v>7612</v>
      </c>
      <c r="B71" s="3" t="s">
        <v>128</v>
      </c>
      <c r="C71" s="22">
        <v>8942347.67</v>
      </c>
      <c r="D71" s="9">
        <f t="shared" si="8"/>
        <v>507693.9068</v>
      </c>
      <c r="E71" s="23">
        <v>538909.76</v>
      </c>
      <c r="F71" s="14">
        <f t="shared" si="9"/>
        <v>0.060265</v>
      </c>
      <c r="G71" s="15">
        <f t="shared" si="10"/>
        <v>31215.853200000012</v>
      </c>
      <c r="H71" s="5">
        <f t="shared" si="11"/>
        <v>128</v>
      </c>
    </row>
    <row r="72" spans="1:8" ht="12.75">
      <c r="A72" s="4">
        <v>4300</v>
      </c>
      <c r="B72" s="3" t="s">
        <v>70</v>
      </c>
      <c r="C72" s="22">
        <v>21821644.68</v>
      </c>
      <c r="D72" s="9">
        <f t="shared" si="8"/>
        <v>1022865.7872</v>
      </c>
      <c r="E72" s="23">
        <v>891916.9</v>
      </c>
      <c r="F72" s="14">
        <f t="shared" si="9"/>
        <v>0.040873</v>
      </c>
      <c r="G72" s="15">
        <f t="shared" si="10"/>
        <v>-130948.8872</v>
      </c>
      <c r="H72" s="5">
        <f t="shared" si="11"/>
        <v>77</v>
      </c>
    </row>
    <row r="73" spans="1:8" ht="12.75">
      <c r="A73" s="4">
        <v>2422</v>
      </c>
      <c r="B73" s="3" t="s">
        <v>37</v>
      </c>
      <c r="C73" s="22">
        <v>26305058.69</v>
      </c>
      <c r="D73" s="9">
        <f t="shared" si="8"/>
        <v>1202202.3476</v>
      </c>
      <c r="E73" s="23">
        <v>877791.1900000001</v>
      </c>
      <c r="F73" s="14">
        <f t="shared" si="9"/>
        <v>0.03337</v>
      </c>
      <c r="G73" s="15">
        <f t="shared" si="10"/>
        <v>-324411.1575999999</v>
      </c>
      <c r="H73" s="5">
        <f t="shared" si="11"/>
        <v>45</v>
      </c>
    </row>
    <row r="74" spans="1:8" ht="12.75">
      <c r="A74" s="4">
        <v>8020</v>
      </c>
      <c r="B74" s="3" t="s">
        <v>134</v>
      </c>
      <c r="C74" s="22">
        <v>26032304.6</v>
      </c>
      <c r="D74" s="9">
        <f t="shared" si="8"/>
        <v>1191292.1840000001</v>
      </c>
      <c r="E74" s="23">
        <v>766752.96</v>
      </c>
      <c r="F74" s="14">
        <f t="shared" si="9"/>
        <v>0.029454</v>
      </c>
      <c r="G74" s="15">
        <f t="shared" si="10"/>
        <v>-424539.22400000016</v>
      </c>
      <c r="H74" s="5">
        <f t="shared" si="11"/>
        <v>34</v>
      </c>
    </row>
    <row r="75" spans="1:8" ht="12.75">
      <c r="A75" s="4">
        <v>4400</v>
      </c>
      <c r="B75" s="3" t="s">
        <v>72</v>
      </c>
      <c r="C75" s="22">
        <v>53913975.53</v>
      </c>
      <c r="D75" s="9">
        <f t="shared" si="8"/>
        <v>2306559.0212000003</v>
      </c>
      <c r="E75" s="23">
        <v>996656.19</v>
      </c>
      <c r="F75" s="14">
        <f t="shared" si="9"/>
        <v>0.018486</v>
      </c>
      <c r="G75" s="15">
        <f t="shared" si="10"/>
        <v>-1309902.8312000004</v>
      </c>
      <c r="H75" s="5">
        <f t="shared" si="11"/>
        <v>7</v>
      </c>
    </row>
    <row r="76" spans="1:8" ht="12.75">
      <c r="A76" s="4">
        <v>3711</v>
      </c>
      <c r="B76" s="3" t="s">
        <v>60</v>
      </c>
      <c r="C76" s="22">
        <v>6640363.53</v>
      </c>
      <c r="D76" s="9">
        <f t="shared" si="8"/>
        <v>415614.54120000004</v>
      </c>
      <c r="E76" s="23">
        <v>404228.52</v>
      </c>
      <c r="F76" s="14">
        <f t="shared" si="9"/>
        <v>0.060874</v>
      </c>
      <c r="G76" s="15">
        <f t="shared" si="10"/>
        <v>-11386.021200000017</v>
      </c>
      <c r="H76" s="5">
        <f t="shared" si="11"/>
        <v>129</v>
      </c>
    </row>
    <row r="77" spans="1:8" ht="12.75">
      <c r="A77" s="4">
        <v>4500</v>
      </c>
      <c r="B77" s="3" t="s">
        <v>74</v>
      </c>
      <c r="C77" s="22">
        <v>128229118.61</v>
      </c>
      <c r="D77" s="9">
        <f t="shared" si="8"/>
        <v>5279164.7444</v>
      </c>
      <c r="E77" s="23">
        <v>2255415.25</v>
      </c>
      <c r="F77" s="14">
        <f t="shared" si="9"/>
        <v>0.017589</v>
      </c>
      <c r="G77" s="15">
        <f t="shared" si="10"/>
        <v>-3023749.4944</v>
      </c>
      <c r="H77" s="5">
        <f t="shared" si="11"/>
        <v>6</v>
      </c>
    </row>
    <row r="78" spans="1:8" ht="12.75">
      <c r="A78" s="4">
        <v>4600</v>
      </c>
      <c r="B78" s="3" t="s">
        <v>76</v>
      </c>
      <c r="C78" s="22">
        <v>20642800.99</v>
      </c>
      <c r="D78" s="9">
        <f t="shared" si="8"/>
        <v>975712.0395999999</v>
      </c>
      <c r="E78" s="23">
        <v>868334.79</v>
      </c>
      <c r="F78" s="14">
        <f t="shared" si="9"/>
        <v>0.042065</v>
      </c>
      <c r="G78" s="15">
        <f t="shared" si="10"/>
        <v>-107377.24959999986</v>
      </c>
      <c r="H78" s="5">
        <f t="shared" si="11"/>
        <v>82</v>
      </c>
    </row>
    <row r="79" spans="1:8" ht="12.75">
      <c r="A79" s="4">
        <v>4700</v>
      </c>
      <c r="B79" s="3" t="s">
        <v>78</v>
      </c>
      <c r="C79" s="22">
        <v>25868647.83</v>
      </c>
      <c r="D79" s="9">
        <f>SUM((C79*0.04)+150000)</f>
        <v>1184745.9131999998</v>
      </c>
      <c r="E79" s="23">
        <v>1058648.04</v>
      </c>
      <c r="F79" s="14">
        <f t="shared" si="9"/>
        <v>0.040924</v>
      </c>
      <c r="G79" s="15">
        <f t="shared" si="10"/>
        <v>-126097.8731999998</v>
      </c>
      <c r="H79" s="5">
        <f t="shared" si="11"/>
        <v>78</v>
      </c>
    </row>
    <row r="80" spans="1:8" ht="12.75">
      <c r="A80" s="4">
        <v>5720</v>
      </c>
      <c r="B80" s="3" t="s">
        <v>100</v>
      </c>
      <c r="C80" s="22">
        <v>26437848.3</v>
      </c>
      <c r="D80" s="9">
        <f aca="true" t="shared" si="12" ref="D80:D111">SUM(C80*0.04+150000)</f>
        <v>1207513.932</v>
      </c>
      <c r="E80" s="23">
        <v>1006442.56</v>
      </c>
      <c r="F80" s="14">
        <f t="shared" si="9"/>
        <v>0.038068</v>
      </c>
      <c r="G80" s="15">
        <f t="shared" si="10"/>
        <v>-201071.37199999997</v>
      </c>
      <c r="H80" s="5">
        <f t="shared" si="11"/>
        <v>66</v>
      </c>
    </row>
    <row r="81" spans="1:8" ht="12.75">
      <c r="A81" s="4">
        <v>3820</v>
      </c>
      <c r="B81" s="3" t="s">
        <v>62</v>
      </c>
      <c r="C81" s="22">
        <v>54262745.14</v>
      </c>
      <c r="D81" s="9">
        <f t="shared" si="12"/>
        <v>2320509.8056</v>
      </c>
      <c r="E81" s="23">
        <v>1546075.2599999998</v>
      </c>
      <c r="F81" s="14">
        <f t="shared" si="9"/>
        <v>0.028492</v>
      </c>
      <c r="G81" s="15">
        <f t="shared" si="10"/>
        <v>-774434.5456000003</v>
      </c>
      <c r="H81" s="5">
        <f t="shared" si="11"/>
        <v>30</v>
      </c>
    </row>
    <row r="82" spans="1:8" ht="12.75">
      <c r="A82" s="4">
        <v>2525</v>
      </c>
      <c r="B82" s="3" t="s">
        <v>151</v>
      </c>
      <c r="C82" s="22">
        <v>1833345.9</v>
      </c>
      <c r="D82" s="9">
        <f t="shared" si="12"/>
        <v>223333.836</v>
      </c>
      <c r="E82" s="23">
        <v>0</v>
      </c>
      <c r="F82" s="14">
        <f t="shared" si="9"/>
        <v>0</v>
      </c>
      <c r="G82" s="15">
        <f t="shared" si="10"/>
        <v>-223333.836</v>
      </c>
      <c r="H82" s="5">
        <f t="shared" si="11"/>
        <v>1</v>
      </c>
    </row>
    <row r="83" spans="1:8" ht="12.75">
      <c r="A83" s="4">
        <v>4800</v>
      </c>
      <c r="B83" s="3" t="s">
        <v>80</v>
      </c>
      <c r="C83" s="22">
        <v>19660594.91</v>
      </c>
      <c r="D83" s="9">
        <f t="shared" si="12"/>
        <v>936423.7964</v>
      </c>
      <c r="E83" s="23">
        <v>519541.11</v>
      </c>
      <c r="F83" s="14">
        <f t="shared" si="9"/>
        <v>0.026426</v>
      </c>
      <c r="G83" s="15">
        <f t="shared" si="10"/>
        <v>-416882.6864</v>
      </c>
      <c r="H83" s="5">
        <f t="shared" si="11"/>
        <v>24</v>
      </c>
    </row>
    <row r="84" spans="1:8" ht="12.75">
      <c r="A84" s="4">
        <v>4900</v>
      </c>
      <c r="B84" s="3" t="s">
        <v>83</v>
      </c>
      <c r="C84" s="22">
        <v>4137873.13</v>
      </c>
      <c r="D84" s="9">
        <f t="shared" si="12"/>
        <v>315514.9252</v>
      </c>
      <c r="E84" s="23">
        <v>382179.13</v>
      </c>
      <c r="F84" s="14">
        <f t="shared" si="9"/>
        <v>0.092361</v>
      </c>
      <c r="G84" s="15">
        <f t="shared" si="10"/>
        <v>66664.2048</v>
      </c>
      <c r="H84" s="5">
        <f t="shared" si="11"/>
        <v>147</v>
      </c>
    </row>
    <row r="85" spans="1:8" ht="12.75">
      <c r="A85" s="4">
        <v>3020</v>
      </c>
      <c r="B85" s="3" t="s">
        <v>47</v>
      </c>
      <c r="C85" s="22">
        <v>24017269.95</v>
      </c>
      <c r="D85" s="9">
        <f t="shared" si="12"/>
        <v>1110690.798</v>
      </c>
      <c r="E85" s="23">
        <v>1100221.1</v>
      </c>
      <c r="F85" s="14">
        <f t="shared" si="9"/>
        <v>0.04581</v>
      </c>
      <c r="G85" s="15">
        <f t="shared" si="10"/>
        <v>-10469.697999999858</v>
      </c>
      <c r="H85" s="5">
        <f t="shared" si="11"/>
        <v>97</v>
      </c>
    </row>
    <row r="86" spans="1:8" ht="12.75">
      <c r="A86" s="4">
        <v>130</v>
      </c>
      <c r="B86" s="3" t="s">
        <v>0</v>
      </c>
      <c r="C86" s="21">
        <v>39121326.93</v>
      </c>
      <c r="D86" s="9">
        <f t="shared" si="12"/>
        <v>1714853.0772</v>
      </c>
      <c r="E86" s="8">
        <v>1796424.04</v>
      </c>
      <c r="F86" s="14">
        <f t="shared" si="9"/>
        <v>0.045919</v>
      </c>
      <c r="G86" s="15">
        <f t="shared" si="10"/>
        <v>81570.9628000001</v>
      </c>
      <c r="H86" s="5">
        <f t="shared" si="11"/>
        <v>98</v>
      </c>
    </row>
    <row r="87" spans="1:8" ht="12.75">
      <c r="A87" s="4">
        <v>5000</v>
      </c>
      <c r="B87" s="3" t="s">
        <v>85</v>
      </c>
      <c r="C87" s="22">
        <v>24836971.73</v>
      </c>
      <c r="D87" s="9">
        <f t="shared" si="12"/>
        <v>1143478.8692</v>
      </c>
      <c r="E87" s="23">
        <v>1234638.02</v>
      </c>
      <c r="F87" s="14">
        <f t="shared" si="9"/>
        <v>0.04971</v>
      </c>
      <c r="G87" s="15">
        <f t="shared" si="10"/>
        <v>91159.15079999994</v>
      </c>
      <c r="H87" s="5">
        <f t="shared" si="11"/>
        <v>110</v>
      </c>
    </row>
    <row r="88" spans="1:8" ht="12.75">
      <c r="A88" s="4">
        <v>4111</v>
      </c>
      <c r="B88" s="3" t="s">
        <v>66</v>
      </c>
      <c r="C88" s="22">
        <v>10588644.21</v>
      </c>
      <c r="D88" s="9">
        <f t="shared" si="12"/>
        <v>573545.7684000001</v>
      </c>
      <c r="E88" s="23">
        <v>560152.67</v>
      </c>
      <c r="F88" s="14">
        <f t="shared" si="9"/>
        <v>0.052901</v>
      </c>
      <c r="G88" s="15">
        <f t="shared" si="10"/>
        <v>-13393.098400000017</v>
      </c>
      <c r="H88" s="5">
        <f t="shared" si="11"/>
        <v>117</v>
      </c>
    </row>
    <row r="89" spans="1:8" ht="12.75">
      <c r="A89" s="4">
        <v>7320</v>
      </c>
      <c r="B89" s="3" t="s">
        <v>124</v>
      </c>
      <c r="C89" s="22">
        <v>19452182.48</v>
      </c>
      <c r="D89" s="9">
        <f t="shared" si="12"/>
        <v>928087.2992</v>
      </c>
      <c r="E89" s="23">
        <v>618397.11</v>
      </c>
      <c r="F89" s="14">
        <f t="shared" si="9"/>
        <v>0.031791</v>
      </c>
      <c r="G89" s="15">
        <f t="shared" si="10"/>
        <v>-309690.1892</v>
      </c>
      <c r="H89" s="5">
        <f t="shared" si="11"/>
        <v>39</v>
      </c>
    </row>
    <row r="90" spans="1:8" ht="12.75">
      <c r="A90" s="4">
        <v>5100</v>
      </c>
      <c r="B90" s="3" t="s">
        <v>87</v>
      </c>
      <c r="C90" s="22">
        <v>16372309.16</v>
      </c>
      <c r="D90" s="9">
        <f t="shared" si="12"/>
        <v>804892.3664</v>
      </c>
      <c r="E90" s="23">
        <v>644609.4299999999</v>
      </c>
      <c r="F90" s="14">
        <f t="shared" si="9"/>
        <v>0.039372</v>
      </c>
      <c r="G90" s="15">
        <f t="shared" si="10"/>
        <v>-160282.93640000012</v>
      </c>
      <c r="H90" s="5">
        <f t="shared" si="11"/>
        <v>71</v>
      </c>
    </row>
    <row r="91" spans="1:8" ht="12.75">
      <c r="A91" s="4">
        <v>5130</v>
      </c>
      <c r="B91" s="3" t="s">
        <v>88</v>
      </c>
      <c r="C91" s="22">
        <v>9563675.78</v>
      </c>
      <c r="D91" s="9">
        <f t="shared" si="12"/>
        <v>532547.0312</v>
      </c>
      <c r="E91" s="23">
        <v>758865.94</v>
      </c>
      <c r="F91" s="14">
        <f t="shared" si="9"/>
        <v>0.079349</v>
      </c>
      <c r="G91" s="15">
        <f t="shared" si="10"/>
        <v>226318.90879999998</v>
      </c>
      <c r="H91" s="5">
        <f t="shared" si="11"/>
        <v>145</v>
      </c>
    </row>
    <row r="92" spans="1:8" ht="12.75">
      <c r="A92" s="4">
        <v>617</v>
      </c>
      <c r="B92" s="3" t="s">
        <v>146</v>
      </c>
      <c r="C92" s="21">
        <v>11383172.76</v>
      </c>
      <c r="D92" s="9">
        <f t="shared" si="12"/>
        <v>605326.9103999999</v>
      </c>
      <c r="E92" s="8">
        <v>713206.8400000001</v>
      </c>
      <c r="F92" s="14">
        <f t="shared" si="9"/>
        <v>0.062654</v>
      </c>
      <c r="G92" s="15">
        <f t="shared" si="10"/>
        <v>107879.92960000015</v>
      </c>
      <c r="H92" s="5">
        <f t="shared" si="11"/>
        <v>133</v>
      </c>
    </row>
    <row r="93" spans="1:8" ht="12.75">
      <c r="A93" s="4">
        <v>5411</v>
      </c>
      <c r="B93" s="3" t="s">
        <v>91</v>
      </c>
      <c r="C93" s="22">
        <v>15242969.88</v>
      </c>
      <c r="D93" s="9">
        <f t="shared" si="12"/>
        <v>759718.7952</v>
      </c>
      <c r="E93" s="23">
        <v>810095.07</v>
      </c>
      <c r="F93" s="14">
        <f t="shared" si="9"/>
        <v>0.053145</v>
      </c>
      <c r="G93" s="15">
        <f t="shared" si="10"/>
        <v>50376.2747999999</v>
      </c>
      <c r="H93" s="5">
        <f t="shared" si="11"/>
        <v>118</v>
      </c>
    </row>
    <row r="94" spans="1:8" ht="12.75">
      <c r="A94" s="4">
        <v>5711</v>
      </c>
      <c r="B94" s="3" t="s">
        <v>98</v>
      </c>
      <c r="C94" s="22">
        <v>19408968.06</v>
      </c>
      <c r="D94" s="9">
        <f t="shared" si="12"/>
        <v>926358.7224</v>
      </c>
      <c r="E94" s="23">
        <v>684549.12</v>
      </c>
      <c r="F94" s="14">
        <f t="shared" si="9"/>
        <v>0.03527</v>
      </c>
      <c r="G94" s="15">
        <f t="shared" si="10"/>
        <v>-241809.60239999997</v>
      </c>
      <c r="H94" s="5">
        <f t="shared" si="11"/>
        <v>51</v>
      </c>
    </row>
    <row r="95" spans="1:8" ht="12.75">
      <c r="A95" s="4">
        <v>7011</v>
      </c>
      <c r="B95" s="3" t="s">
        <v>119</v>
      </c>
      <c r="C95" s="22">
        <v>11412600.42</v>
      </c>
      <c r="D95" s="9">
        <f t="shared" si="12"/>
        <v>606504.0168</v>
      </c>
      <c r="E95" s="23">
        <v>307477.86</v>
      </c>
      <c r="F95" s="14">
        <f t="shared" si="9"/>
        <v>0.026942</v>
      </c>
      <c r="G95" s="15">
        <f t="shared" si="10"/>
        <v>-299026.1568</v>
      </c>
      <c r="H95" s="5">
        <f t="shared" si="11"/>
        <v>25</v>
      </c>
    </row>
    <row r="96" spans="1:8" ht="12.75">
      <c r="A96" s="4">
        <v>5200</v>
      </c>
      <c r="B96" s="3" t="s">
        <v>90</v>
      </c>
      <c r="C96" s="22">
        <v>17110952.76</v>
      </c>
      <c r="D96" s="9">
        <f t="shared" si="12"/>
        <v>834438.1104000001</v>
      </c>
      <c r="E96" s="23">
        <v>814824.63</v>
      </c>
      <c r="F96" s="14">
        <f t="shared" si="9"/>
        <v>0.04762</v>
      </c>
      <c r="G96" s="15">
        <f t="shared" si="10"/>
        <v>-19613.480400000117</v>
      </c>
      <c r="H96" s="5">
        <f t="shared" si="11"/>
        <v>104</v>
      </c>
    </row>
    <row r="97" spans="1:8" ht="12.75">
      <c r="A97" s="4">
        <v>3021</v>
      </c>
      <c r="B97" s="3" t="s">
        <v>48</v>
      </c>
      <c r="C97" s="22">
        <v>47200282.4</v>
      </c>
      <c r="D97" s="9">
        <f t="shared" si="12"/>
        <v>2038011.296</v>
      </c>
      <c r="E97" s="23">
        <v>1186535.5</v>
      </c>
      <c r="F97" s="14">
        <f t="shared" si="9"/>
        <v>0.025138</v>
      </c>
      <c r="G97" s="15">
        <f t="shared" si="10"/>
        <v>-851475.7960000001</v>
      </c>
      <c r="H97" s="5">
        <f t="shared" si="11"/>
        <v>21</v>
      </c>
    </row>
    <row r="98" spans="1:8" ht="12.75">
      <c r="A98" s="4">
        <v>921</v>
      </c>
      <c r="B98" s="3" t="s">
        <v>12</v>
      </c>
      <c r="C98" s="22">
        <v>7194268.04</v>
      </c>
      <c r="D98" s="9">
        <f t="shared" si="12"/>
        <v>437770.7216</v>
      </c>
      <c r="E98" s="23">
        <v>429386.91</v>
      </c>
      <c r="F98" s="14">
        <f aca="true" t="shared" si="13" ref="F98:F129">ROUND(E98/C98,6)</f>
        <v>0.059685</v>
      </c>
      <c r="G98" s="15">
        <f aca="true" t="shared" si="14" ref="G98:G129">SUM(E98-D98)</f>
        <v>-8383.811600000015</v>
      </c>
      <c r="H98" s="5">
        <f aca="true" t="shared" si="15" ref="H98:H129">RANK(F98,$F$2:$F$148,1)</f>
        <v>127</v>
      </c>
    </row>
    <row r="99" spans="1:8" ht="12.75">
      <c r="A99" s="4">
        <v>3620</v>
      </c>
      <c r="B99" s="3" t="s">
        <v>58</v>
      </c>
      <c r="C99" s="22">
        <v>41675343.32</v>
      </c>
      <c r="D99" s="9">
        <f t="shared" si="12"/>
        <v>1817013.7328</v>
      </c>
      <c r="E99" s="23">
        <v>1285245.7</v>
      </c>
      <c r="F99" s="14">
        <f t="shared" si="13"/>
        <v>0.030839</v>
      </c>
      <c r="G99" s="15">
        <f t="shared" si="14"/>
        <v>-531768.0328000002</v>
      </c>
      <c r="H99" s="5">
        <f t="shared" si="15"/>
        <v>37</v>
      </c>
    </row>
    <row r="100" spans="1:8" ht="12.75">
      <c r="A100" s="4">
        <v>3022</v>
      </c>
      <c r="B100" s="3" t="s">
        <v>49</v>
      </c>
      <c r="C100" s="22">
        <v>91174975.89</v>
      </c>
      <c r="D100" s="9">
        <f t="shared" si="12"/>
        <v>3796999.0356</v>
      </c>
      <c r="E100" s="23">
        <v>1929964.8199999998</v>
      </c>
      <c r="F100" s="14">
        <f t="shared" si="13"/>
        <v>0.021168</v>
      </c>
      <c r="G100" s="15">
        <f t="shared" si="14"/>
        <v>-1867034.2156000002</v>
      </c>
      <c r="H100" s="5">
        <f t="shared" si="15"/>
        <v>9</v>
      </c>
    </row>
    <row r="101" spans="1:8" ht="12.75">
      <c r="A101" s="4">
        <v>2423</v>
      </c>
      <c r="B101" s="3" t="s">
        <v>38</v>
      </c>
      <c r="C101" s="22">
        <v>20631710.95</v>
      </c>
      <c r="D101" s="9">
        <f t="shared" si="12"/>
        <v>975268.438</v>
      </c>
      <c r="E101" s="23">
        <v>931949.49</v>
      </c>
      <c r="F101" s="14">
        <f t="shared" si="13"/>
        <v>0.045171</v>
      </c>
      <c r="G101" s="15">
        <f t="shared" si="14"/>
        <v>-43318.947999999975</v>
      </c>
      <c r="H101" s="5">
        <f t="shared" si="15"/>
        <v>93</v>
      </c>
    </row>
    <row r="102" spans="1:8" ht="12.75">
      <c r="A102" s="4">
        <v>6120</v>
      </c>
      <c r="B102" s="3" t="s">
        <v>108</v>
      </c>
      <c r="C102" s="22">
        <v>35271173.64</v>
      </c>
      <c r="D102" s="9">
        <f t="shared" si="12"/>
        <v>1560846.9456</v>
      </c>
      <c r="E102" s="23">
        <v>1379853.45</v>
      </c>
      <c r="F102" s="14">
        <f t="shared" si="13"/>
        <v>0.039121</v>
      </c>
      <c r="G102" s="15">
        <f t="shared" si="14"/>
        <v>-180993.49560000002</v>
      </c>
      <c r="H102" s="5">
        <f t="shared" si="15"/>
        <v>70</v>
      </c>
    </row>
    <row r="103" spans="1:8" ht="12.75">
      <c r="A103" s="4">
        <v>5500</v>
      </c>
      <c r="B103" s="3" t="s">
        <v>93</v>
      </c>
      <c r="C103" s="22">
        <v>24662979.54</v>
      </c>
      <c r="D103" s="9">
        <f t="shared" si="12"/>
        <v>1136519.1816</v>
      </c>
      <c r="E103" s="23">
        <v>915196.11</v>
      </c>
      <c r="F103" s="14">
        <f t="shared" si="13"/>
        <v>0.037108</v>
      </c>
      <c r="G103" s="15">
        <f t="shared" si="14"/>
        <v>-221323.07160000002</v>
      </c>
      <c r="H103" s="5">
        <f t="shared" si="15"/>
        <v>58</v>
      </c>
    </row>
    <row r="104" spans="1:8" ht="12.75">
      <c r="A104" s="4">
        <v>5600</v>
      </c>
      <c r="B104" s="3" t="s">
        <v>96</v>
      </c>
      <c r="C104" s="22">
        <v>11824051.77</v>
      </c>
      <c r="D104" s="9">
        <f t="shared" si="12"/>
        <v>622962.0708</v>
      </c>
      <c r="E104" s="23">
        <v>487591.76</v>
      </c>
      <c r="F104" s="14">
        <f t="shared" si="13"/>
        <v>0.041237</v>
      </c>
      <c r="G104" s="15">
        <f t="shared" si="14"/>
        <v>-135370.31079999998</v>
      </c>
      <c r="H104" s="5">
        <f t="shared" si="15"/>
        <v>79</v>
      </c>
    </row>
    <row r="105" spans="1:8" ht="12.75">
      <c r="A105" s="4">
        <v>1821</v>
      </c>
      <c r="B105" s="3" t="s">
        <v>27</v>
      </c>
      <c r="C105" s="22">
        <v>37199926.4</v>
      </c>
      <c r="D105" s="9">
        <f t="shared" si="12"/>
        <v>1637997.0559999999</v>
      </c>
      <c r="E105" s="23">
        <v>1216662.31</v>
      </c>
      <c r="F105" s="14">
        <f t="shared" si="13"/>
        <v>0.032706</v>
      </c>
      <c r="G105" s="15">
        <f t="shared" si="14"/>
        <v>-421334.7459999998</v>
      </c>
      <c r="H105" s="5">
        <f t="shared" si="15"/>
        <v>43</v>
      </c>
    </row>
    <row r="106" spans="1:8" ht="12.75">
      <c r="A106" s="4">
        <v>5020</v>
      </c>
      <c r="B106" s="3" t="s">
        <v>86</v>
      </c>
      <c r="C106" s="22">
        <v>9258197.16</v>
      </c>
      <c r="D106" s="9">
        <f t="shared" si="12"/>
        <v>520327.8864</v>
      </c>
      <c r="E106" s="23">
        <v>483618.32999999996</v>
      </c>
      <c r="F106" s="14">
        <f t="shared" si="13"/>
        <v>0.052237</v>
      </c>
      <c r="G106" s="15">
        <f t="shared" si="14"/>
        <v>-36709.55640000006</v>
      </c>
      <c r="H106" s="5">
        <f t="shared" si="15"/>
        <v>114</v>
      </c>
    </row>
    <row r="107" spans="1:8" ht="12.75">
      <c r="A107" s="4">
        <v>5520</v>
      </c>
      <c r="B107" s="3" t="s">
        <v>94</v>
      </c>
      <c r="C107" s="22">
        <v>35504759.78</v>
      </c>
      <c r="D107" s="9">
        <f t="shared" si="12"/>
        <v>1570190.3912000002</v>
      </c>
      <c r="E107" s="23">
        <v>1330345.32</v>
      </c>
      <c r="F107" s="14">
        <f t="shared" si="13"/>
        <v>0.037469</v>
      </c>
      <c r="G107" s="15">
        <f t="shared" si="14"/>
        <v>-239845.07120000012</v>
      </c>
      <c r="H107" s="5">
        <f t="shared" si="15"/>
        <v>62</v>
      </c>
    </row>
    <row r="108" spans="1:8" ht="12.75">
      <c r="A108" s="4">
        <v>5820</v>
      </c>
      <c r="B108" s="3" t="s">
        <v>102</v>
      </c>
      <c r="C108" s="22">
        <v>19281726.19</v>
      </c>
      <c r="D108" s="9">
        <f t="shared" si="12"/>
        <v>921269.0476</v>
      </c>
      <c r="E108" s="23">
        <v>573370.64</v>
      </c>
      <c r="F108" s="14">
        <f t="shared" si="13"/>
        <v>0.029736</v>
      </c>
      <c r="G108" s="15">
        <f t="shared" si="14"/>
        <v>-347898.40760000004</v>
      </c>
      <c r="H108" s="5">
        <f t="shared" si="15"/>
        <v>36</v>
      </c>
    </row>
    <row r="109" spans="1:8" ht="12.75" customHeight="1">
      <c r="A109" s="4">
        <v>5800</v>
      </c>
      <c r="B109" s="3" t="s">
        <v>101</v>
      </c>
      <c r="C109" s="22">
        <v>27123964.45</v>
      </c>
      <c r="D109" s="9">
        <f t="shared" si="12"/>
        <v>1234958.578</v>
      </c>
      <c r="E109" s="23">
        <v>701105.62</v>
      </c>
      <c r="F109" s="14">
        <f t="shared" si="13"/>
        <v>0.025848</v>
      </c>
      <c r="G109" s="15">
        <f t="shared" si="14"/>
        <v>-533852.958</v>
      </c>
      <c r="H109" s="5">
        <f t="shared" si="15"/>
        <v>22</v>
      </c>
    </row>
    <row r="110" spans="1:8" ht="12.75">
      <c r="A110" s="4">
        <v>5530</v>
      </c>
      <c r="B110" s="3" t="s">
        <v>95</v>
      </c>
      <c r="C110" s="22">
        <v>17856190.24</v>
      </c>
      <c r="D110" s="9">
        <f t="shared" si="12"/>
        <v>864247.6096</v>
      </c>
      <c r="E110" s="23">
        <v>766965.6499999999</v>
      </c>
      <c r="F110" s="14">
        <f t="shared" si="13"/>
        <v>0.042952</v>
      </c>
      <c r="G110" s="15">
        <f t="shared" si="14"/>
        <v>-97281.95960000006</v>
      </c>
      <c r="H110" s="5">
        <f t="shared" si="15"/>
        <v>86</v>
      </c>
    </row>
    <row r="111" spans="1:8" ht="12.75">
      <c r="A111" s="4">
        <v>5900</v>
      </c>
      <c r="B111" s="3" t="s">
        <v>103</v>
      </c>
      <c r="C111" s="22">
        <v>21610581.53</v>
      </c>
      <c r="D111" s="9">
        <f t="shared" si="12"/>
        <v>1014423.2612000001</v>
      </c>
      <c r="E111" s="23">
        <v>616963.44</v>
      </c>
      <c r="F111" s="14">
        <f t="shared" si="13"/>
        <v>0.028549</v>
      </c>
      <c r="G111" s="15">
        <f t="shared" si="14"/>
        <v>-397459.8212000001</v>
      </c>
      <c r="H111" s="5">
        <f t="shared" si="15"/>
        <v>31</v>
      </c>
    </row>
    <row r="112" spans="1:8" ht="12.75">
      <c r="A112" s="4">
        <v>1212</v>
      </c>
      <c r="B112" s="3" t="s">
        <v>16</v>
      </c>
      <c r="C112" s="22">
        <v>16768441.87</v>
      </c>
      <c r="D112" s="9">
        <f aca="true" t="shared" si="16" ref="D112:D143">SUM(C112*0.04+150000)</f>
        <v>820737.6748</v>
      </c>
      <c r="E112" s="23">
        <v>575884.63</v>
      </c>
      <c r="F112" s="14">
        <f t="shared" si="13"/>
        <v>0.034343</v>
      </c>
      <c r="G112" s="15">
        <f t="shared" si="14"/>
        <v>-244853.04480000003</v>
      </c>
      <c r="H112" s="5">
        <f t="shared" si="15"/>
        <v>47</v>
      </c>
    </row>
    <row r="113" spans="1:8" ht="12.75">
      <c r="A113" s="4">
        <v>6000</v>
      </c>
      <c r="B113" s="3" t="s">
        <v>106</v>
      </c>
      <c r="C113" s="22">
        <v>12417384.31</v>
      </c>
      <c r="D113" s="9">
        <f t="shared" si="16"/>
        <v>646695.3724</v>
      </c>
      <c r="E113" s="23">
        <v>764570.1799999999</v>
      </c>
      <c r="F113" s="14">
        <f t="shared" si="13"/>
        <v>0.061573</v>
      </c>
      <c r="G113" s="15">
        <f t="shared" si="14"/>
        <v>117874.80759999994</v>
      </c>
      <c r="H113" s="5">
        <f t="shared" si="15"/>
        <v>131</v>
      </c>
    </row>
    <row r="114" spans="1:8" ht="12.75">
      <c r="A114" s="4">
        <v>6100</v>
      </c>
      <c r="B114" s="3" t="s">
        <v>107</v>
      </c>
      <c r="C114" s="22">
        <v>168129755.61</v>
      </c>
      <c r="D114" s="9">
        <f t="shared" si="16"/>
        <v>6875190.224400001</v>
      </c>
      <c r="E114" s="23">
        <v>2905973.83</v>
      </c>
      <c r="F114" s="14">
        <f t="shared" si="13"/>
        <v>0.017284</v>
      </c>
      <c r="G114" s="15">
        <f t="shared" si="14"/>
        <v>-3969216.3944000006</v>
      </c>
      <c r="H114" s="5">
        <f t="shared" si="15"/>
        <v>5</v>
      </c>
    </row>
    <row r="115" spans="1:8" ht="12.75">
      <c r="A115" s="4">
        <v>2515</v>
      </c>
      <c r="B115" s="3" t="s">
        <v>150</v>
      </c>
      <c r="C115" s="22">
        <v>2649682.5</v>
      </c>
      <c r="D115" s="9">
        <f t="shared" si="16"/>
        <v>255987.3</v>
      </c>
      <c r="E115" s="23">
        <v>26986.75</v>
      </c>
      <c r="F115" s="14">
        <f t="shared" si="13"/>
        <v>0.010185</v>
      </c>
      <c r="G115" s="15">
        <f t="shared" si="14"/>
        <v>-229000.55</v>
      </c>
      <c r="H115" s="5">
        <f t="shared" si="15"/>
        <v>3</v>
      </c>
    </row>
    <row r="116" spans="1:8" ht="12.75">
      <c r="A116" s="4">
        <v>5620</v>
      </c>
      <c r="B116" s="3" t="s">
        <v>97</v>
      </c>
      <c r="C116" s="22">
        <v>5905105</v>
      </c>
      <c r="D116" s="9">
        <f t="shared" si="16"/>
        <v>386204.2</v>
      </c>
      <c r="E116" s="23">
        <v>322835.13</v>
      </c>
      <c r="F116" s="14">
        <f t="shared" si="13"/>
        <v>0.054671</v>
      </c>
      <c r="G116" s="15">
        <f t="shared" si="14"/>
        <v>-63369.07000000001</v>
      </c>
      <c r="H116" s="5">
        <f t="shared" si="15"/>
        <v>121</v>
      </c>
    </row>
    <row r="117" spans="1:8" ht="12.75">
      <c r="A117" s="4">
        <v>6200</v>
      </c>
      <c r="B117" s="3" t="s">
        <v>109</v>
      </c>
      <c r="C117" s="22">
        <v>32968442.99</v>
      </c>
      <c r="D117" s="9">
        <f t="shared" si="16"/>
        <v>1468737.7196</v>
      </c>
      <c r="E117" s="23">
        <v>1141072.15</v>
      </c>
      <c r="F117" s="14">
        <f t="shared" si="13"/>
        <v>0.034611</v>
      </c>
      <c r="G117" s="15">
        <f t="shared" si="14"/>
        <v>-327665.56960000005</v>
      </c>
      <c r="H117" s="5">
        <f t="shared" si="15"/>
        <v>48</v>
      </c>
    </row>
    <row r="118" spans="1:8" ht="12.75">
      <c r="A118" s="4">
        <v>6920</v>
      </c>
      <c r="B118" s="3" t="s">
        <v>118</v>
      </c>
      <c r="C118" s="22">
        <v>14573212.77</v>
      </c>
      <c r="D118" s="9">
        <f t="shared" si="16"/>
        <v>732928.5108</v>
      </c>
      <c r="E118" s="23">
        <v>738120.56</v>
      </c>
      <c r="F118" s="14">
        <f t="shared" si="13"/>
        <v>0.050649</v>
      </c>
      <c r="G118" s="15">
        <f t="shared" si="14"/>
        <v>5192.049200000009</v>
      </c>
      <c r="H118" s="5">
        <f t="shared" si="15"/>
        <v>112</v>
      </c>
    </row>
    <row r="119" spans="1:8" ht="12.75">
      <c r="A119" s="4">
        <v>6400</v>
      </c>
      <c r="B119" s="3" t="s">
        <v>112</v>
      </c>
      <c r="C119" s="22">
        <v>32685199.08</v>
      </c>
      <c r="D119" s="9">
        <f t="shared" si="16"/>
        <v>1457407.9631999999</v>
      </c>
      <c r="E119" s="23">
        <v>1241268.65</v>
      </c>
      <c r="F119" s="14">
        <f t="shared" si="13"/>
        <v>0.037976</v>
      </c>
      <c r="G119" s="15">
        <f t="shared" si="14"/>
        <v>-216139.31319999998</v>
      </c>
      <c r="H119" s="5">
        <f t="shared" si="15"/>
        <v>65</v>
      </c>
    </row>
    <row r="120" spans="1:8" ht="12.75">
      <c r="A120" s="4">
        <v>2535</v>
      </c>
      <c r="B120" s="3" t="s">
        <v>152</v>
      </c>
      <c r="C120" s="22">
        <v>1680877.37</v>
      </c>
      <c r="D120" s="9">
        <f t="shared" si="16"/>
        <v>217235.09480000002</v>
      </c>
      <c r="E120" s="23">
        <v>13279.47</v>
      </c>
      <c r="F120" s="14">
        <f t="shared" si="13"/>
        <v>0.0079</v>
      </c>
      <c r="G120" s="15">
        <f t="shared" si="14"/>
        <v>-203955.62480000002</v>
      </c>
      <c r="H120" s="5">
        <f t="shared" si="15"/>
        <v>2</v>
      </c>
    </row>
    <row r="121" spans="1:8" ht="12.75">
      <c r="A121" s="4">
        <v>6500</v>
      </c>
      <c r="B121" s="3" t="s">
        <v>113</v>
      </c>
      <c r="C121" s="22">
        <v>23120626.26</v>
      </c>
      <c r="D121" s="9">
        <f t="shared" si="16"/>
        <v>1074825.0504</v>
      </c>
      <c r="E121" s="23">
        <v>819385.3200000001</v>
      </c>
      <c r="F121" s="14">
        <f t="shared" si="13"/>
        <v>0.03544</v>
      </c>
      <c r="G121" s="15">
        <f t="shared" si="14"/>
        <v>-255439.7304</v>
      </c>
      <c r="H121" s="5">
        <f t="shared" si="15"/>
        <v>52</v>
      </c>
    </row>
    <row r="122" spans="1:8" ht="12.75">
      <c r="A122" s="4">
        <v>6312</v>
      </c>
      <c r="B122" s="3" t="s">
        <v>111</v>
      </c>
      <c r="C122" s="22">
        <v>9658687.49</v>
      </c>
      <c r="D122" s="9">
        <f t="shared" si="16"/>
        <v>536347.4996</v>
      </c>
      <c r="E122" s="23">
        <v>589067.72</v>
      </c>
      <c r="F122" s="14">
        <f t="shared" si="13"/>
        <v>0.060988</v>
      </c>
      <c r="G122" s="15">
        <f t="shared" si="14"/>
        <v>52720.22039999999</v>
      </c>
      <c r="H122" s="5">
        <f t="shared" si="15"/>
        <v>130</v>
      </c>
    </row>
    <row r="123" spans="1:8" ht="12.75">
      <c r="A123" s="4">
        <v>5412</v>
      </c>
      <c r="B123" s="3" t="s">
        <v>92</v>
      </c>
      <c r="C123" s="22">
        <v>41209429.7</v>
      </c>
      <c r="D123" s="9">
        <f t="shared" si="16"/>
        <v>1798377.188</v>
      </c>
      <c r="E123" s="23">
        <v>1005395.65</v>
      </c>
      <c r="F123" s="14">
        <f t="shared" si="13"/>
        <v>0.024397</v>
      </c>
      <c r="G123" s="15">
        <f t="shared" si="14"/>
        <v>-792981.5380000001</v>
      </c>
      <c r="H123" s="5">
        <f t="shared" si="15"/>
        <v>15</v>
      </c>
    </row>
    <row r="124" spans="1:8" ht="12.75">
      <c r="A124" s="4">
        <v>5712</v>
      </c>
      <c r="B124" s="3" t="s">
        <v>99</v>
      </c>
      <c r="C124" s="22">
        <v>15618999.79</v>
      </c>
      <c r="D124" s="9">
        <f t="shared" si="16"/>
        <v>774759.9916</v>
      </c>
      <c r="E124" s="23">
        <v>795837.0700000001</v>
      </c>
      <c r="F124" s="14">
        <f t="shared" si="13"/>
        <v>0.050953</v>
      </c>
      <c r="G124" s="15">
        <f t="shared" si="14"/>
        <v>21077.078400000115</v>
      </c>
      <c r="H124" s="5">
        <f t="shared" si="15"/>
        <v>113</v>
      </c>
    </row>
    <row r="125" spans="1:8" ht="12.75">
      <c r="A125" s="4">
        <v>7012</v>
      </c>
      <c r="B125" s="3" t="s">
        <v>120</v>
      </c>
      <c r="C125" s="22">
        <v>24303818.89</v>
      </c>
      <c r="D125" s="9">
        <f t="shared" si="16"/>
        <v>1122152.7556</v>
      </c>
      <c r="E125" s="23">
        <v>783149.22</v>
      </c>
      <c r="F125" s="14">
        <f t="shared" si="13"/>
        <v>0.032223</v>
      </c>
      <c r="G125" s="15">
        <f t="shared" si="14"/>
        <v>-339003.53560000006</v>
      </c>
      <c r="H125" s="5">
        <f t="shared" si="15"/>
        <v>40</v>
      </c>
    </row>
    <row r="126" spans="1:8" ht="12.75">
      <c r="A126" s="4">
        <v>5321</v>
      </c>
      <c r="B126" s="3" t="s">
        <v>149</v>
      </c>
      <c r="C126" s="22">
        <v>50937389.57</v>
      </c>
      <c r="D126" s="9">
        <f t="shared" si="16"/>
        <v>2187495.5828</v>
      </c>
      <c r="E126" s="23">
        <v>1459854.55</v>
      </c>
      <c r="F126" s="14">
        <f t="shared" si="13"/>
        <v>0.02866</v>
      </c>
      <c r="G126" s="15">
        <f t="shared" si="14"/>
        <v>-727641.0327999999</v>
      </c>
      <c r="H126" s="5">
        <f t="shared" si="15"/>
        <v>32</v>
      </c>
    </row>
    <row r="127" spans="1:8" ht="12.75">
      <c r="A127" s="4">
        <v>6600</v>
      </c>
      <c r="B127" s="3" t="s">
        <v>114</v>
      </c>
      <c r="C127" s="22">
        <v>21957923.04</v>
      </c>
      <c r="D127" s="9">
        <f t="shared" si="16"/>
        <v>1028316.9216</v>
      </c>
      <c r="E127" s="23">
        <v>815258.73</v>
      </c>
      <c r="F127" s="14">
        <f t="shared" si="13"/>
        <v>0.037128</v>
      </c>
      <c r="G127" s="15">
        <f t="shared" si="14"/>
        <v>-213058.19160000002</v>
      </c>
      <c r="H127" s="5">
        <f t="shared" si="15"/>
        <v>60</v>
      </c>
    </row>
    <row r="128" spans="1:8" ht="12.75">
      <c r="A128" s="4">
        <v>6711</v>
      </c>
      <c r="B128" s="3" t="s">
        <v>147</v>
      </c>
      <c r="C128" s="22">
        <v>39918837.43</v>
      </c>
      <c r="D128" s="9">
        <f t="shared" si="16"/>
        <v>1746753.4972</v>
      </c>
      <c r="E128" s="23">
        <v>1647729.23</v>
      </c>
      <c r="F128" s="14">
        <f t="shared" si="13"/>
        <v>0.041277</v>
      </c>
      <c r="G128" s="15">
        <f t="shared" si="14"/>
        <v>-99024.26720000012</v>
      </c>
      <c r="H128" s="5">
        <f t="shared" si="15"/>
        <v>80</v>
      </c>
    </row>
    <row r="129" spans="1:8" ht="12.75">
      <c r="A129" s="4">
        <v>6900</v>
      </c>
      <c r="B129" s="3" t="s">
        <v>117</v>
      </c>
      <c r="C129" s="22">
        <v>21270806.7</v>
      </c>
      <c r="D129" s="9">
        <f t="shared" si="16"/>
        <v>1000832.268</v>
      </c>
      <c r="E129" s="23">
        <v>757534.4299999999</v>
      </c>
      <c r="F129" s="14">
        <f t="shared" si="13"/>
        <v>0.035614</v>
      </c>
      <c r="G129" s="15">
        <f t="shared" si="14"/>
        <v>-243297.8380000001</v>
      </c>
      <c r="H129" s="5">
        <f t="shared" si="15"/>
        <v>54</v>
      </c>
    </row>
    <row r="130" spans="1:8" ht="12.75">
      <c r="A130" s="4">
        <v>7100</v>
      </c>
      <c r="B130" s="3" t="s">
        <v>121</v>
      </c>
      <c r="C130" s="22">
        <v>29465432.06</v>
      </c>
      <c r="D130" s="9">
        <f t="shared" si="16"/>
        <v>1328617.2824</v>
      </c>
      <c r="E130" s="23">
        <v>651704.88</v>
      </c>
      <c r="F130" s="14">
        <f aca="true" t="shared" si="17" ref="F130:F148">ROUND(E130/C130,6)</f>
        <v>0.022118</v>
      </c>
      <c r="G130" s="15">
        <f aca="true" t="shared" si="18" ref="G130:G148">SUM(E130-D130)</f>
        <v>-676912.4023999999</v>
      </c>
      <c r="H130" s="5">
        <f aca="true" t="shared" si="19" ref="H130:H148">RANK(F130,$F$2:$F$148,1)</f>
        <v>10</v>
      </c>
    </row>
    <row r="131" spans="1:8" ht="12.75">
      <c r="A131" s="4">
        <v>7200</v>
      </c>
      <c r="B131" s="3" t="s">
        <v>122</v>
      </c>
      <c r="C131" s="22">
        <v>23953300.65</v>
      </c>
      <c r="D131" s="9">
        <f t="shared" si="16"/>
        <v>1108132.026</v>
      </c>
      <c r="E131" s="23">
        <v>900640.88</v>
      </c>
      <c r="F131" s="14">
        <f t="shared" si="17"/>
        <v>0.0376</v>
      </c>
      <c r="G131" s="15">
        <f t="shared" si="18"/>
        <v>-207491.14600000007</v>
      </c>
      <c r="H131" s="5">
        <f t="shared" si="19"/>
        <v>63</v>
      </c>
    </row>
    <row r="132" spans="1:8" ht="12.75">
      <c r="A132" s="4">
        <v>4120</v>
      </c>
      <c r="B132" s="3" t="s">
        <v>67</v>
      </c>
      <c r="C132" s="22">
        <v>76859094.71</v>
      </c>
      <c r="D132" s="9">
        <f t="shared" si="16"/>
        <v>3224363.7884</v>
      </c>
      <c r="E132" s="23">
        <v>2223916.83</v>
      </c>
      <c r="F132" s="14">
        <f t="shared" si="17"/>
        <v>0.028935</v>
      </c>
      <c r="G132" s="15">
        <f t="shared" si="18"/>
        <v>-1000446.9583999999</v>
      </c>
      <c r="H132" s="5">
        <f t="shared" si="19"/>
        <v>33</v>
      </c>
    </row>
    <row r="133" spans="1:8" ht="12.75">
      <c r="A133" s="4">
        <v>7300</v>
      </c>
      <c r="B133" s="3" t="s">
        <v>123</v>
      </c>
      <c r="C133" s="22">
        <v>22971102.31</v>
      </c>
      <c r="D133" s="9">
        <f t="shared" si="16"/>
        <v>1068844.0924</v>
      </c>
      <c r="E133" s="23">
        <v>913677.04</v>
      </c>
      <c r="F133" s="14">
        <f t="shared" si="17"/>
        <v>0.039775</v>
      </c>
      <c r="G133" s="15">
        <f t="shared" si="18"/>
        <v>-155167.05239999993</v>
      </c>
      <c r="H133" s="5">
        <f t="shared" si="19"/>
        <v>74</v>
      </c>
    </row>
    <row r="134" spans="1:8" ht="12.75">
      <c r="A134" s="4">
        <v>5131</v>
      </c>
      <c r="B134" s="3" t="s">
        <v>89</v>
      </c>
      <c r="C134" s="22">
        <v>8094731.44</v>
      </c>
      <c r="D134" s="9">
        <f t="shared" si="16"/>
        <v>473789.2576</v>
      </c>
      <c r="E134" s="23">
        <v>446254.95999999996</v>
      </c>
      <c r="F134" s="14">
        <f t="shared" si="17"/>
        <v>0.055129</v>
      </c>
      <c r="G134" s="15">
        <f t="shared" si="18"/>
        <v>-27534.29760000005</v>
      </c>
      <c r="H134" s="5">
        <f t="shared" si="19"/>
        <v>123</v>
      </c>
    </row>
    <row r="135" spans="1:8" ht="12.75">
      <c r="A135" s="4">
        <v>7500</v>
      </c>
      <c r="B135" s="3" t="s">
        <v>126</v>
      </c>
      <c r="C135" s="22">
        <v>77581205.56</v>
      </c>
      <c r="D135" s="9">
        <f t="shared" si="16"/>
        <v>3253248.2224000003</v>
      </c>
      <c r="E135" s="23">
        <v>1846058.32</v>
      </c>
      <c r="F135" s="14">
        <f t="shared" si="17"/>
        <v>0.023795</v>
      </c>
      <c r="G135" s="15">
        <f t="shared" si="18"/>
        <v>-1407189.9024000003</v>
      </c>
      <c r="H135" s="5">
        <f t="shared" si="19"/>
        <v>13</v>
      </c>
    </row>
    <row r="136" spans="1:8" ht="12.75">
      <c r="A136" s="4">
        <v>7400</v>
      </c>
      <c r="B136" s="3" t="s">
        <v>125</v>
      </c>
      <c r="C136" s="22">
        <v>17359688.64</v>
      </c>
      <c r="D136" s="9">
        <f t="shared" si="16"/>
        <v>844387.5456000001</v>
      </c>
      <c r="E136" s="23">
        <v>718944.78</v>
      </c>
      <c r="F136" s="14">
        <f t="shared" si="17"/>
        <v>0.041415</v>
      </c>
      <c r="G136" s="15">
        <f t="shared" si="18"/>
        <v>-125442.76560000004</v>
      </c>
      <c r="H136" s="5">
        <f t="shared" si="19"/>
        <v>81</v>
      </c>
    </row>
    <row r="137" spans="1:8" ht="12.75">
      <c r="A137" s="4">
        <v>8113</v>
      </c>
      <c r="B137" s="3" t="s">
        <v>136</v>
      </c>
      <c r="C137" s="22">
        <v>9452901.65</v>
      </c>
      <c r="D137" s="9">
        <f t="shared" si="16"/>
        <v>528116.0660000001</v>
      </c>
      <c r="E137" s="23">
        <v>677007.75</v>
      </c>
      <c r="F137" s="14">
        <f t="shared" si="17"/>
        <v>0.071619</v>
      </c>
      <c r="G137" s="15">
        <f t="shared" si="18"/>
        <v>148891.6839999999</v>
      </c>
      <c r="H137" s="5">
        <f t="shared" si="19"/>
        <v>143</v>
      </c>
    </row>
    <row r="138" spans="1:8" ht="12.75">
      <c r="A138" s="4">
        <v>7700</v>
      </c>
      <c r="B138" s="3" t="s">
        <v>131</v>
      </c>
      <c r="C138" s="22">
        <v>33884284.1</v>
      </c>
      <c r="D138" s="9">
        <f t="shared" si="16"/>
        <v>1505371.364</v>
      </c>
      <c r="E138" s="23">
        <v>1335390.12</v>
      </c>
      <c r="F138" s="14">
        <f t="shared" si="17"/>
        <v>0.03941</v>
      </c>
      <c r="G138" s="15">
        <f t="shared" si="18"/>
        <v>-169981.24399999995</v>
      </c>
      <c r="H138" s="5">
        <f t="shared" si="19"/>
        <v>72</v>
      </c>
    </row>
    <row r="139" spans="1:8" ht="12.75">
      <c r="A139" s="4">
        <v>7800</v>
      </c>
      <c r="B139" s="3" t="s">
        <v>132</v>
      </c>
      <c r="C139" s="22">
        <v>15557331.11</v>
      </c>
      <c r="D139" s="9">
        <f t="shared" si="16"/>
        <v>772293.2444</v>
      </c>
      <c r="E139" s="23">
        <v>579829.1</v>
      </c>
      <c r="F139" s="14">
        <f t="shared" si="17"/>
        <v>0.03727</v>
      </c>
      <c r="G139" s="15">
        <f t="shared" si="18"/>
        <v>-192464.1444</v>
      </c>
      <c r="H139" s="5">
        <f t="shared" si="19"/>
        <v>61</v>
      </c>
    </row>
    <row r="140" spans="1:8" ht="12.75">
      <c r="A140" s="4">
        <v>618</v>
      </c>
      <c r="B140" s="3" t="s">
        <v>145</v>
      </c>
      <c r="C140" s="21">
        <v>15371753.87</v>
      </c>
      <c r="D140" s="9">
        <f t="shared" si="16"/>
        <v>764870.1548</v>
      </c>
      <c r="E140" s="8">
        <v>995905.24</v>
      </c>
      <c r="F140" s="14">
        <f t="shared" si="17"/>
        <v>0.064788</v>
      </c>
      <c r="G140" s="15">
        <f t="shared" si="18"/>
        <v>231035.08519999997</v>
      </c>
      <c r="H140" s="5">
        <f t="shared" si="19"/>
        <v>136</v>
      </c>
    </row>
    <row r="141" spans="1:8" ht="12.75">
      <c r="A141" s="4">
        <v>3112</v>
      </c>
      <c r="B141" s="3" t="s">
        <v>51</v>
      </c>
      <c r="C141" s="22">
        <v>13452578.19</v>
      </c>
      <c r="D141" s="9">
        <f t="shared" si="16"/>
        <v>688103.1276</v>
      </c>
      <c r="E141" s="23">
        <v>590927.12</v>
      </c>
      <c r="F141" s="14">
        <f t="shared" si="17"/>
        <v>0.043927</v>
      </c>
      <c r="G141" s="15">
        <f t="shared" si="18"/>
        <v>-97176.00760000001</v>
      </c>
      <c r="H141" s="5">
        <f t="shared" si="19"/>
        <v>90</v>
      </c>
    </row>
    <row r="142" spans="1:8" ht="12.75">
      <c r="A142" s="4">
        <v>1321</v>
      </c>
      <c r="B142" s="3" t="s">
        <v>148</v>
      </c>
      <c r="C142" s="22">
        <v>32184786.57</v>
      </c>
      <c r="D142" s="9">
        <f t="shared" si="16"/>
        <v>1437391.4628</v>
      </c>
      <c r="E142" s="23">
        <v>1062763.42</v>
      </c>
      <c r="F142" s="14">
        <f t="shared" si="17"/>
        <v>0.033021</v>
      </c>
      <c r="G142" s="15">
        <f t="shared" si="18"/>
        <v>-374628.04280000017</v>
      </c>
      <c r="H142" s="5">
        <f t="shared" si="19"/>
        <v>44</v>
      </c>
    </row>
    <row r="143" spans="1:8" ht="12.75">
      <c r="A143" s="4">
        <v>6812</v>
      </c>
      <c r="B143" s="3" t="s">
        <v>116</v>
      </c>
      <c r="C143" s="22">
        <v>8944348.6</v>
      </c>
      <c r="D143" s="9">
        <f t="shared" si="16"/>
        <v>507773.944</v>
      </c>
      <c r="E143" s="23">
        <v>627113.53</v>
      </c>
      <c r="F143" s="14">
        <f t="shared" si="17"/>
        <v>0.070113</v>
      </c>
      <c r="G143" s="15">
        <f t="shared" si="18"/>
        <v>119339.58600000001</v>
      </c>
      <c r="H143" s="5">
        <f t="shared" si="19"/>
        <v>141</v>
      </c>
    </row>
    <row r="144" spans="1:8" ht="12.75">
      <c r="A144" s="4">
        <v>7613</v>
      </c>
      <c r="B144" s="3" t="s">
        <v>129</v>
      </c>
      <c r="C144" s="22">
        <v>17888214.63</v>
      </c>
      <c r="D144" s="9">
        <f>SUM(C144*0.04+150000)</f>
        <v>865528.5852</v>
      </c>
      <c r="E144" s="23">
        <v>761146.53</v>
      </c>
      <c r="F144" s="14">
        <f t="shared" si="17"/>
        <v>0.04255</v>
      </c>
      <c r="G144" s="15">
        <f t="shared" si="18"/>
        <v>-104382.05519999994</v>
      </c>
      <c r="H144" s="5">
        <f t="shared" si="19"/>
        <v>84</v>
      </c>
    </row>
    <row r="145" spans="1:8" ht="12.75">
      <c r="A145" s="4">
        <v>7900</v>
      </c>
      <c r="B145" s="3" t="s">
        <v>133</v>
      </c>
      <c r="C145" s="22">
        <v>11453369.13</v>
      </c>
      <c r="D145" s="9">
        <f>SUM(C145*0.04+150000)</f>
        <v>608134.7652</v>
      </c>
      <c r="E145" s="23">
        <v>622673.36</v>
      </c>
      <c r="F145" s="14">
        <f t="shared" si="17"/>
        <v>0.054366</v>
      </c>
      <c r="G145" s="15">
        <f t="shared" si="18"/>
        <v>14538.594799999963</v>
      </c>
      <c r="H145" s="5">
        <f t="shared" si="19"/>
        <v>120</v>
      </c>
    </row>
    <row r="146" spans="1:8" ht="12.75">
      <c r="A146" s="4">
        <v>4920</v>
      </c>
      <c r="B146" s="3" t="s">
        <v>84</v>
      </c>
      <c r="C146" s="22">
        <v>10195054.07</v>
      </c>
      <c r="D146" s="9">
        <f>SUM(C146*0.04+150000)</f>
        <v>557802.1628</v>
      </c>
      <c r="E146" s="23">
        <v>651665.75</v>
      </c>
      <c r="F146" s="14">
        <f t="shared" si="17"/>
        <v>0.06392</v>
      </c>
      <c r="G146" s="15">
        <f t="shared" si="18"/>
        <v>93863.58719999995</v>
      </c>
      <c r="H146" s="5">
        <f t="shared" si="19"/>
        <v>135</v>
      </c>
    </row>
    <row r="147" spans="1:8" ht="12.75">
      <c r="A147" s="4">
        <v>8220</v>
      </c>
      <c r="B147" s="3" t="s">
        <v>137</v>
      </c>
      <c r="C147" s="22">
        <v>18013150.29</v>
      </c>
      <c r="D147" s="9">
        <f>SUM(C147*0.04+150000)</f>
        <v>870526.0116</v>
      </c>
      <c r="E147" s="23">
        <v>724745.34</v>
      </c>
      <c r="F147" s="14">
        <f t="shared" si="17"/>
        <v>0.040234</v>
      </c>
      <c r="G147" s="15">
        <f t="shared" si="18"/>
        <v>-145780.6716</v>
      </c>
      <c r="H147" s="5">
        <f t="shared" si="19"/>
        <v>75</v>
      </c>
    </row>
    <row r="148" spans="1:8" ht="12.75">
      <c r="A148" s="4">
        <v>8200</v>
      </c>
      <c r="B148" s="3" t="s">
        <v>155</v>
      </c>
      <c r="C148" s="22">
        <v>15807136.61</v>
      </c>
      <c r="D148" s="9">
        <f>SUM(C148*0.04+150000)</f>
        <v>782285.4643999999</v>
      </c>
      <c r="E148" s="23">
        <v>1095918.5999999999</v>
      </c>
      <c r="F148" s="14">
        <f t="shared" si="17"/>
        <v>0.069331</v>
      </c>
      <c r="G148" s="15">
        <f t="shared" si="18"/>
        <v>313633.1355999999</v>
      </c>
      <c r="H148" s="5">
        <f t="shared" si="19"/>
        <v>140</v>
      </c>
    </row>
    <row r="149" spans="1:8" ht="12.75">
      <c r="A149" s="4"/>
      <c r="B149" s="6" t="s">
        <v>138</v>
      </c>
      <c r="C149" s="16">
        <f>SUM(C2:C148)</f>
        <v>4365077197.599998</v>
      </c>
      <c r="D149" s="16">
        <f>SUM(D2:D148)</f>
        <v>196653087.90400013</v>
      </c>
      <c r="E149" s="16">
        <f>SUM(E2:E148)</f>
        <v>150332521.3</v>
      </c>
      <c r="F149" s="17">
        <f>ROUND(E149/C149,4)</f>
        <v>0.0344</v>
      </c>
      <c r="G149" s="7"/>
      <c r="H149" s="3"/>
    </row>
    <row r="151" spans="1:2" ht="12.75">
      <c r="A151" s="20"/>
      <c r="B151" s="2"/>
    </row>
  </sheetData>
  <sheetProtection/>
  <printOptions/>
  <pageMargins left="0.7" right="0.7" top="0.75" bottom="0.75" header="0.3" footer="0.3"/>
  <pageSetup fitToHeight="0" fitToWidth="1" horizontalDpi="600" verticalDpi="600" orientation="landscape" scale="86" r:id="rId1"/>
  <headerFooter>
    <oddHeader>&amp;C 2016-17 Administrative Cost Using Salaries and Fringe benefits Only (Objs. 100 - 200)
Functions 2310, 2320, 2330, and 2500 (As Prescribed in MS Code Section 37-61-9)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Elisha Campbell</dc:creator>
  <cp:keywords/>
  <dc:description/>
  <cp:lastModifiedBy>Donna Nester</cp:lastModifiedBy>
  <cp:lastPrinted>2017-11-07T14:48:29Z</cp:lastPrinted>
  <dcterms:created xsi:type="dcterms:W3CDTF">2004-12-16T19:19:51Z</dcterms:created>
  <dcterms:modified xsi:type="dcterms:W3CDTF">2017-11-07T14:48:35Z</dcterms:modified>
  <cp:category/>
  <cp:version/>
  <cp:contentType/>
  <cp:contentStatus/>
</cp:coreProperties>
</file>