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CB Group\FETS DATA\Annual Report\17\Final Reports\"/>
    </mc:Choice>
  </mc:AlternateContent>
  <bookViews>
    <workbookView xWindow="0" yWindow="0" windowWidth="28800" windowHeight="11310" xr2:uid="{CAB800B3-41C6-4F85-8B7B-3942FE57A4AA}"/>
  </bookViews>
  <sheets>
    <sheet name="Sheet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D45" i="1"/>
  <c r="D38" i="1"/>
  <c r="C31" i="1"/>
  <c r="D32" i="1" s="1"/>
  <c r="C27" i="1"/>
  <c r="C26" i="1"/>
  <c r="C25" i="1"/>
  <c r="C24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D28" i="1" l="1"/>
  <c r="D21" i="1"/>
  <c r="D47" i="1" l="1"/>
  <c r="E21" i="1" s="1"/>
  <c r="E45" i="1" l="1"/>
  <c r="E32" i="1"/>
  <c r="E47" i="1" s="1"/>
  <c r="E38" i="1"/>
  <c r="E28" i="1"/>
</calcChain>
</file>

<file path=xl/sharedStrings.xml><?xml version="1.0" encoding="utf-8"?>
<sst xmlns="http://schemas.openxmlformats.org/spreadsheetml/2006/main" count="96" uniqueCount="88">
  <si>
    <t>2016-17 EXPENDITURES FOR PUBLIC SCHOOLS</t>
  </si>
  <si>
    <t>INSTRUCTION &amp; OTHER STUDENT EXPENDITURES</t>
  </si>
  <si>
    <t>1105 - 1109</t>
  </si>
  <si>
    <t>PREKINDERGARTEN</t>
  </si>
  <si>
    <t>1110 - 1199</t>
  </si>
  <si>
    <t>INSTRUCTION</t>
  </si>
  <si>
    <t>1210 - 1299</t>
  </si>
  <si>
    <t>SPECIAL PROGRAMS</t>
  </si>
  <si>
    <t>1310 - 1399</t>
  </si>
  <si>
    <t>ADULT/CONTINUING EDUCATION</t>
  </si>
  <si>
    <t>1410 - 1499</t>
  </si>
  <si>
    <t>SUMMER SCHOOL PROGRAMS</t>
  </si>
  <si>
    <t>1910 - 1919</t>
  </si>
  <si>
    <t>ATHLETICS</t>
  </si>
  <si>
    <t>1920 - 1929</t>
  </si>
  <si>
    <t>STUDENT ACTIVITIES</t>
  </si>
  <si>
    <t>1930 - 1999</t>
  </si>
  <si>
    <t>OTHER INSTRUCTIONAL PROGRAMS</t>
  </si>
  <si>
    <t>2110 - 2119</t>
  </si>
  <si>
    <t>ATTENDANCE</t>
  </si>
  <si>
    <t>2120 - 2129</t>
  </si>
  <si>
    <t>GUIDANCE SERVICES</t>
  </si>
  <si>
    <t>2130 - 2139</t>
  </si>
  <si>
    <t>HEALTH SERVICES</t>
  </si>
  <si>
    <t>2140 - 2149</t>
  </si>
  <si>
    <t>PSYCHOLOGICAL SERVICES</t>
  </si>
  <si>
    <t>2150 - 2159</t>
  </si>
  <si>
    <t>SPEECH PATHOLOGY</t>
  </si>
  <si>
    <t>2160 - 2169</t>
  </si>
  <si>
    <t>SCHOOL RESOURCE OFFICER</t>
  </si>
  <si>
    <t>2190 - 2199</t>
  </si>
  <si>
    <t>OTHER SUPPORT SERVICES - STUDENTS</t>
  </si>
  <si>
    <t>2210 &amp; 2290</t>
  </si>
  <si>
    <t>IMPROVEMENT OF INSTRUCTION</t>
  </si>
  <si>
    <t>2220 - 2229</t>
  </si>
  <si>
    <t>EDUCATIONAL MEDIA SERVICES</t>
  </si>
  <si>
    <t>TOTAL INSTRUCTION &amp; OTHER STUDENT EXPENDITURES</t>
  </si>
  <si>
    <t>GENERAL ADMINISTRATION</t>
  </si>
  <si>
    <t>2310 - 2319</t>
  </si>
  <si>
    <t>BOARD OF EDUCATION SERVICES</t>
  </si>
  <si>
    <t>2320 - 2329</t>
  </si>
  <si>
    <t>EXECUTIVE ADMINISTRATIVE SERVICES</t>
  </si>
  <si>
    <t>2330 - 2339</t>
  </si>
  <si>
    <t>SPECIAL AREA ADMINISTRATION</t>
  </si>
  <si>
    <t>2500 - 2599</t>
  </si>
  <si>
    <t>BUSINESS SERVICES</t>
  </si>
  <si>
    <t>TOTAL GENERAL ADMINISTRATION</t>
  </si>
  <si>
    <t>SCHOOL ADMINISTRATION</t>
  </si>
  <si>
    <t>2410 - 2499</t>
  </si>
  <si>
    <t>TOTAL SCHOOL ADMINISTRATION</t>
  </si>
  <si>
    <t>OTHER EXPENDITURES - INSTRUCTIONAL SUPPORT</t>
  </si>
  <si>
    <t>2610 - 2699</t>
  </si>
  <si>
    <t>OPERATION AND MAINTENANCE OF PLANT</t>
  </si>
  <si>
    <t>(Excludes Capitalized Equipment)</t>
  </si>
  <si>
    <t>2710 - 2799</t>
  </si>
  <si>
    <t>STUDENT TRANSPORTATION SERVICES</t>
  </si>
  <si>
    <t>2800 - 2899</t>
  </si>
  <si>
    <t>CENTRAL SUPPORT SERVICES (TECH)</t>
  </si>
  <si>
    <t>TOTAL OTHER EXPENDITURES - INSTRUCTIONAL SUPPORT</t>
  </si>
  <si>
    <t>3100</t>
  </si>
  <si>
    <t>FOOD SERVICE OPERATIONS</t>
  </si>
  <si>
    <t>3200</t>
  </si>
  <si>
    <t>ENTERPRISE OPERATIONS</t>
  </si>
  <si>
    <t>3300</t>
  </si>
  <si>
    <t>COMMUNITY SERVICES OPERATIONS</t>
  </si>
  <si>
    <t>3900 - 3999</t>
  </si>
  <si>
    <t>OTHER NON-INSTRUCTIONAL SERVICES</t>
  </si>
  <si>
    <t>TOTAL CURRENT OPERATIONAL EXPENDITURES (Functions 1000-3999)</t>
  </si>
  <si>
    <t>CAPITALIZED EQUIPMENT  (Exp. Functions 2600 - 3999)</t>
  </si>
  <si>
    <t>4100 - 4999</t>
  </si>
  <si>
    <t>16TH SECTION LAND MGT &amp; IMPROVEMENT</t>
  </si>
  <si>
    <t>5100 - 5999</t>
  </si>
  <si>
    <t>FACILITY ACQUISITIONS &amp; CONSTRUCTION</t>
  </si>
  <si>
    <t>6100 - 6999</t>
  </si>
  <si>
    <t>INTEREST PAID ON DEBT (OBJ 830)</t>
  </si>
  <si>
    <t>DEBT SERVICE PAYMENTS (EXCLUDING OBJ 830)</t>
  </si>
  <si>
    <t>7500 - 7599</t>
  </si>
  <si>
    <t>REPAYMENT TO FUNDED BOND ESCROW AGENT</t>
  </si>
  <si>
    <t>7600 - 7699</t>
  </si>
  <si>
    <t>PYMT TO QZAB DEBT ESCROW AGENT</t>
  </si>
  <si>
    <t>7900 - 7999</t>
  </si>
  <si>
    <t>OTHER DEBT SERVICE</t>
  </si>
  <si>
    <t>Note 1:  Expenditure categories per SDE definition.  State level administrative costs are not included in totals.</t>
  </si>
  <si>
    <t>OTHER EXPENDITURES - NON-INSTRUCTIONAL SUPPORT</t>
  </si>
  <si>
    <t>TOTAL OTHER EXPENDITURES- NON-INSTRUCTIONAL SUPPORT</t>
  </si>
  <si>
    <t>NON-REVENUE TRANSACTIONS</t>
  </si>
  <si>
    <t>TOTAL NON-REVENUE TRANSACTIONS</t>
  </si>
  <si>
    <t>TOTAL CURRENT EXPENDITURES &amp; NON-REVENUE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</si>
</sst>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.0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10"/>
      <name val="Tahoma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sz val="9"/>
      <name val="Arial"/>
      <family val="2"/>
    </font>
    <font>
      <i/>
      <sz val="8"/>
      <name val="Tahoma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NumberFormat="1" applyFont="1" applyFill="1" applyBorder="1" applyAlignment="1" applyProtection="1"/>
    <xf numFmtId="43" fontId="5" fillId="0" borderId="0" xfId="1" applyFont="1" applyFill="1" applyAlignment="1">
      <alignment horizontal="center" vertical="center" wrapText="1"/>
    </xf>
    <xf numFmtId="43" fontId="5" fillId="0" borderId="0" xfId="1" applyFont="1" applyFill="1" applyAlignment="1" applyProtection="1">
      <alignment horizontal="center"/>
    </xf>
    <xf numFmtId="43" fontId="3" fillId="0" borderId="0" xfId="1" applyFont="1" applyFill="1" applyAlignment="1">
      <alignment horizontal="centerContinuous" vertical="center"/>
    </xf>
    <xf numFmtId="44" fontId="3" fillId="0" borderId="0" xfId="1" applyNumberFormat="1" applyFont="1" applyFill="1" applyAlignment="1">
      <alignment horizontal="centerContinuous" vertical="center"/>
    </xf>
    <xf numFmtId="164" fontId="3" fillId="0" borderId="0" xfId="1" applyNumberFormat="1" applyFont="1" applyFill="1" applyAlignment="1">
      <alignment horizontal="centerContinuous" vertical="center"/>
    </xf>
    <xf numFmtId="43" fontId="2" fillId="0" borderId="0" xfId="1" applyFont="1" applyFill="1" applyAlignment="1">
      <alignment horizontal="centerContinuous" vertical="center"/>
    </xf>
    <xf numFmtId="44" fontId="2" fillId="0" borderId="0" xfId="1" applyNumberFormat="1" applyFont="1" applyFill="1" applyAlignment="1">
      <alignment horizontal="centerContinuous" vertical="center"/>
    </xf>
    <xf numFmtId="164" fontId="2" fillId="0" borderId="0" xfId="1" applyNumberFormat="1" applyFont="1" applyFill="1" applyAlignment="1">
      <alignment horizontal="centerContinuous" vertical="center"/>
    </xf>
    <xf numFmtId="0" fontId="8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44" fontId="2" fillId="0" borderId="0" xfId="1" applyNumberFormat="1" applyFont="1" applyFill="1" applyBorder="1" applyAlignment="1" applyProtection="1"/>
    <xf numFmtId="43" fontId="2" fillId="0" borderId="0" xfId="1" applyNumberFormat="1" applyFont="1" applyFill="1"/>
    <xf numFmtId="44" fontId="4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43" fontId="2" fillId="0" borderId="0" xfId="1" applyNumberFormat="1" applyFont="1" applyFill="1" applyBorder="1" applyAlignment="1" applyProtection="1"/>
    <xf numFmtId="43" fontId="2" fillId="0" borderId="1" xfId="1" applyNumberFormat="1" applyFont="1" applyFill="1" applyBorder="1" applyAlignment="1" applyProtection="1"/>
    <xf numFmtId="44" fontId="4" fillId="0" borderId="1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/>
    <xf numFmtId="165" fontId="6" fillId="0" borderId="0" xfId="1" applyNumberFormat="1" applyFont="1" applyFill="1" applyBorder="1" applyAlignment="1" applyProtection="1"/>
    <xf numFmtId="44" fontId="7" fillId="0" borderId="0" xfId="1" applyNumberFormat="1" applyFont="1" applyFill="1" applyBorder="1" applyAlignment="1" applyProtection="1"/>
    <xf numFmtId="10" fontId="4" fillId="0" borderId="0" xfId="1" applyNumberFormat="1" applyFont="1" applyFill="1" applyBorder="1" applyAlignment="1" applyProtection="1"/>
    <xf numFmtId="165" fontId="2" fillId="0" borderId="0" xfId="1" applyNumberFormat="1" applyFont="1" applyFill="1" applyBorder="1" applyAlignment="1" applyProtection="1"/>
    <xf numFmtId="44" fontId="4" fillId="0" borderId="0" xfId="0" applyNumberFormat="1" applyFont="1" applyFill="1" applyBorder="1" applyAlignment="1" applyProtection="1"/>
    <xf numFmtId="44" fontId="9" fillId="0" borderId="0" xfId="1" applyNumberFormat="1" applyFont="1" applyFill="1" applyBorder="1" applyAlignment="1" applyProtection="1"/>
    <xf numFmtId="40" fontId="2" fillId="0" borderId="0" xfId="1" applyNumberFormat="1" applyFont="1" applyFill="1" applyBorder="1" applyAlignment="1" applyProtection="1"/>
    <xf numFmtId="166" fontId="2" fillId="0" borderId="1" xfId="1" applyNumberFormat="1" applyFont="1" applyFill="1" applyBorder="1" applyAlignment="1" applyProtection="1"/>
    <xf numFmtId="44" fontId="9" fillId="0" borderId="1" xfId="1" applyNumberFormat="1" applyFont="1" applyFill="1" applyBorder="1" applyAlignment="1" applyProtection="1"/>
    <xf numFmtId="40" fontId="6" fillId="0" borderId="0" xfId="1" applyNumberFormat="1" applyFont="1" applyFill="1" applyBorder="1" applyAlignment="1" applyProtection="1"/>
    <xf numFmtId="4" fontId="2" fillId="0" borderId="0" xfId="1" applyNumberFormat="1" applyFont="1" applyFill="1" applyBorder="1" applyAlignment="1" applyProtection="1"/>
    <xf numFmtId="4" fontId="2" fillId="0" borderId="1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165" fontId="4" fillId="0" borderId="0" xfId="1" applyNumberFormat="1" applyFont="1" applyFill="1" applyBorder="1" applyAlignment="1" applyProtection="1"/>
    <xf numFmtId="44" fontId="7" fillId="0" borderId="2" xfId="1" applyNumberFormat="1" applyFont="1" applyFill="1" applyBorder="1" applyAlignment="1" applyProtection="1"/>
    <xf numFmtId="10" fontId="4" fillId="0" borderId="2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horizontal="center"/>
    </xf>
    <xf numFmtId="0" fontId="7" fillId="0" borderId="1" xfId="1" applyNumberFormat="1" applyFont="1" applyFill="1" applyBorder="1" applyAlignment="1" applyProtection="1"/>
    <xf numFmtId="0" fontId="4" fillId="0" borderId="1" xfId="1" applyNumberFormat="1" applyFont="1" applyFill="1" applyBorder="1" applyAlignment="1" applyProtection="1"/>
    <xf numFmtId="165" fontId="4" fillId="0" borderId="1" xfId="1" applyNumberFormat="1" applyFont="1" applyFill="1" applyBorder="1" applyAlignment="1" applyProtection="1"/>
    <xf numFmtId="44" fontId="7" fillId="0" borderId="1" xfId="1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vertical="center"/>
    </xf>
    <xf numFmtId="43" fontId="3" fillId="0" borderId="0" xfId="1" applyFont="1" applyFill="1" applyAlignment="1" applyProtection="1">
      <alignment horizontal="center"/>
    </xf>
    <xf numFmtId="0" fontId="4" fillId="0" borderId="0" xfId="1" applyNumberFormat="1" applyFont="1" applyFill="1" applyBorder="1" applyAlignment="1" applyProtection="1">
      <alignment horizontal="center"/>
    </xf>
    <xf numFmtId="43" fontId="6" fillId="0" borderId="0" xfId="1" applyFont="1" applyFill="1" applyAlignment="1">
      <alignment horizontal="left" vertical="center"/>
    </xf>
    <xf numFmtId="0" fontId="7" fillId="0" borderId="0" xfId="1" applyNumberFormat="1" applyFont="1" applyFill="1" applyBorder="1" applyAlignment="1" applyProtection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B%20Group/FETS%20DATA/Annual%20Report/17/2016-17%20Expenditures%20for%20Public%20Schools%20nsw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Report"/>
      <sheetName val="2016"/>
      <sheetName val="Final 2016 Report"/>
      <sheetName val="Final 2017 Report"/>
      <sheetName val="ad hoc 2017"/>
      <sheetName val="more ad hoc 2017"/>
    </sheetNames>
    <sheetDataSet>
      <sheetData sheetId="0"/>
      <sheetData sheetId="1"/>
      <sheetData sheetId="2"/>
      <sheetData sheetId="3"/>
      <sheetData sheetId="4">
        <row r="7">
          <cell r="AD7">
            <v>25623170.309999999</v>
          </cell>
        </row>
        <row r="19">
          <cell r="AD19">
            <v>1853902854.0800002</v>
          </cell>
        </row>
        <row r="29">
          <cell r="AD29">
            <v>443165082.54000008</v>
          </cell>
        </row>
        <row r="35">
          <cell r="AD35">
            <v>2408346.27</v>
          </cell>
        </row>
        <row r="37">
          <cell r="AD37">
            <v>1710273.5899999999</v>
          </cell>
        </row>
        <row r="38">
          <cell r="AD38">
            <v>76293870.849999994</v>
          </cell>
        </row>
        <row r="39">
          <cell r="AD39">
            <v>36549509.840000004</v>
          </cell>
        </row>
        <row r="47">
          <cell r="AD47">
            <v>6132828.1799999997</v>
          </cell>
        </row>
        <row r="53">
          <cell r="AD53">
            <v>13477713.82</v>
          </cell>
        </row>
        <row r="61">
          <cell r="AD61">
            <v>98207847.510000005</v>
          </cell>
        </row>
        <row r="66">
          <cell r="AD66">
            <v>34799148.469999991</v>
          </cell>
        </row>
        <row r="71">
          <cell r="AD71">
            <v>17975694.199999999</v>
          </cell>
        </row>
        <row r="76">
          <cell r="AD76">
            <v>47073880.359999992</v>
          </cell>
        </row>
        <row r="77">
          <cell r="AD77">
            <v>3066704.71</v>
          </cell>
        </row>
        <row r="78">
          <cell r="AD78">
            <v>8328538.8499999996</v>
          </cell>
        </row>
        <row r="90">
          <cell r="AD90">
            <v>93182704.779999986</v>
          </cell>
        </row>
        <row r="91">
          <cell r="AD91">
            <v>119843149.55999999</v>
          </cell>
        </row>
        <row r="94">
          <cell r="AD94">
            <v>28642740.09</v>
          </cell>
        </row>
        <row r="97">
          <cell r="AD97">
            <v>47449817.060000002</v>
          </cell>
        </row>
        <row r="98">
          <cell r="AD98">
            <v>64995001.259999998</v>
          </cell>
        </row>
        <row r="100">
          <cell r="AD100">
            <v>258125390.29999998</v>
          </cell>
        </row>
        <row r="113">
          <cell r="AD113">
            <v>62078924.420000017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57150-83BF-4F5A-908A-FDFFFE3662ED}">
  <sheetPr>
    <pageSetUpPr fitToPage="1"/>
  </sheetPr>
  <dimension ref="A1:H64"/>
  <sheetViews>
    <sheetView tabSelected="1" topLeftCell="A31" workbookViewId="0">
      <selection activeCell="G48" sqref="G48"/>
    </sheetView>
  </sheetViews>
  <sheetFormatPr defaultRowHeight="15" x14ac:dyDescent="0.25"/>
  <cols>
    <col min="1" max="1" width="10.5703125" style="1" customWidth="1"/>
    <col min="2" max="2" width="40.28515625" style="1" customWidth="1"/>
    <col min="3" max="3" width="19.5703125" style="33" customWidth="1"/>
    <col min="4" max="4" width="25.7109375" style="14" customWidth="1"/>
    <col min="5" max="5" width="9.85546875" style="15" bestFit="1" customWidth="1"/>
    <col min="6" max="6" width="9.140625" style="1"/>
    <col min="7" max="7" width="18" style="1" bestFit="1" customWidth="1"/>
    <col min="8" max="8" width="9.140625" style="1"/>
  </cols>
  <sheetData>
    <row r="1" spans="1:5" ht="27" x14ac:dyDescent="0.35">
      <c r="A1" s="42" t="s">
        <v>0</v>
      </c>
      <c r="B1" s="43"/>
      <c r="C1" s="43"/>
      <c r="D1" s="43"/>
      <c r="E1" s="43"/>
    </row>
    <row r="2" spans="1:5" ht="12.75" customHeight="1" x14ac:dyDescent="0.25">
      <c r="A2" s="2"/>
      <c r="B2" s="3"/>
      <c r="C2" s="4"/>
      <c r="D2" s="5"/>
      <c r="E2" s="6"/>
    </row>
    <row r="3" spans="1:5" x14ac:dyDescent="0.25">
      <c r="A3" s="44" t="s">
        <v>1</v>
      </c>
      <c r="B3" s="45"/>
      <c r="C3" s="7"/>
      <c r="D3" s="8"/>
      <c r="E3" s="9"/>
    </row>
    <row r="4" spans="1:5" x14ac:dyDescent="0.25">
      <c r="A4" s="10" t="s">
        <v>2</v>
      </c>
      <c r="B4" s="11" t="s">
        <v>3</v>
      </c>
      <c r="C4" s="12">
        <f>+'[1]ad hoc 2017'!AD7</f>
        <v>25623170.309999999</v>
      </c>
      <c r="D4" s="8"/>
      <c r="E4" s="9"/>
    </row>
    <row r="5" spans="1:5" x14ac:dyDescent="0.25">
      <c r="A5" s="10" t="s">
        <v>4</v>
      </c>
      <c r="B5" s="11" t="s">
        <v>5</v>
      </c>
      <c r="C5" s="13">
        <f>+'[1]ad hoc 2017'!AD19</f>
        <v>1853902854.0800002</v>
      </c>
    </row>
    <row r="6" spans="1:5" x14ac:dyDescent="0.25">
      <c r="A6" s="10" t="s">
        <v>6</v>
      </c>
      <c r="B6" s="11" t="s">
        <v>7</v>
      </c>
      <c r="C6" s="16">
        <f>+'[1]ad hoc 2017'!AD29</f>
        <v>443165082.54000008</v>
      </c>
    </row>
    <row r="7" spans="1:5" x14ac:dyDescent="0.25">
      <c r="A7" s="10" t="s">
        <v>8</v>
      </c>
      <c r="B7" s="11" t="s">
        <v>9</v>
      </c>
      <c r="C7" s="16">
        <f>+'[1]ad hoc 2017'!AD35</f>
        <v>2408346.27</v>
      </c>
    </row>
    <row r="8" spans="1:5" x14ac:dyDescent="0.25">
      <c r="A8" s="10" t="s">
        <v>10</v>
      </c>
      <c r="B8" s="11" t="s">
        <v>11</v>
      </c>
      <c r="C8" s="16">
        <f>+'[1]ad hoc 2017'!AD37</f>
        <v>1710273.5899999999</v>
      </c>
    </row>
    <row r="9" spans="1:5" x14ac:dyDescent="0.25">
      <c r="A9" s="10" t="s">
        <v>12</v>
      </c>
      <c r="B9" s="11" t="s">
        <v>13</v>
      </c>
      <c r="C9" s="16">
        <f>+'[1]ad hoc 2017'!AD38</f>
        <v>76293870.849999994</v>
      </c>
    </row>
    <row r="10" spans="1:5" x14ac:dyDescent="0.25">
      <c r="A10" s="10" t="s">
        <v>14</v>
      </c>
      <c r="B10" s="11" t="s">
        <v>15</v>
      </c>
      <c r="C10" s="16">
        <f>+'[1]ad hoc 2017'!AD39</f>
        <v>36549509.840000004</v>
      </c>
    </row>
    <row r="11" spans="1:5" x14ac:dyDescent="0.25">
      <c r="A11" s="10" t="s">
        <v>16</v>
      </c>
      <c r="B11" s="11" t="s">
        <v>17</v>
      </c>
      <c r="C11" s="16">
        <f>+'[1]ad hoc 2017'!AD47</f>
        <v>6132828.1799999997</v>
      </c>
    </row>
    <row r="12" spans="1:5" x14ac:dyDescent="0.25">
      <c r="A12" s="10" t="s">
        <v>18</v>
      </c>
      <c r="B12" s="11" t="s">
        <v>19</v>
      </c>
      <c r="C12" s="16">
        <f>+'[1]ad hoc 2017'!AD53</f>
        <v>13477713.82</v>
      </c>
    </row>
    <row r="13" spans="1:5" x14ac:dyDescent="0.25">
      <c r="A13" s="10" t="s">
        <v>20</v>
      </c>
      <c r="B13" s="11" t="s">
        <v>21</v>
      </c>
      <c r="C13" s="16">
        <f>+'[1]ad hoc 2017'!AD61</f>
        <v>98207847.510000005</v>
      </c>
    </row>
    <row r="14" spans="1:5" x14ac:dyDescent="0.25">
      <c r="A14" s="10" t="s">
        <v>22</v>
      </c>
      <c r="B14" s="11" t="s">
        <v>23</v>
      </c>
      <c r="C14" s="16">
        <f>+'[1]ad hoc 2017'!AD66</f>
        <v>34799148.469999991</v>
      </c>
    </row>
    <row r="15" spans="1:5" x14ac:dyDescent="0.25">
      <c r="A15" s="10" t="s">
        <v>24</v>
      </c>
      <c r="B15" s="11" t="s">
        <v>25</v>
      </c>
      <c r="C15" s="16">
        <f>+'[1]ad hoc 2017'!AD71</f>
        <v>17975694.199999999</v>
      </c>
    </row>
    <row r="16" spans="1:5" x14ac:dyDescent="0.25">
      <c r="A16" s="10" t="s">
        <v>26</v>
      </c>
      <c r="B16" s="11" t="s">
        <v>27</v>
      </c>
      <c r="C16" s="16">
        <f>+'[1]ad hoc 2017'!AD76</f>
        <v>47073880.359999992</v>
      </c>
    </row>
    <row r="17" spans="1:7" x14ac:dyDescent="0.25">
      <c r="A17" s="10" t="s">
        <v>28</v>
      </c>
      <c r="B17" s="11" t="s">
        <v>29</v>
      </c>
      <c r="C17" s="16">
        <f>+'[1]ad hoc 2017'!AD77</f>
        <v>3066704.71</v>
      </c>
    </row>
    <row r="18" spans="1:7" x14ac:dyDescent="0.25">
      <c r="A18" s="10" t="s">
        <v>30</v>
      </c>
      <c r="B18" s="11" t="s">
        <v>31</v>
      </c>
      <c r="C18" s="16">
        <f>+'[1]ad hoc 2017'!AD78</f>
        <v>8328538.8499999996</v>
      </c>
    </row>
    <row r="19" spans="1:7" x14ac:dyDescent="0.25">
      <c r="A19" s="10" t="s">
        <v>32</v>
      </c>
      <c r="B19" s="11" t="s">
        <v>33</v>
      </c>
      <c r="C19" s="16">
        <f>+'[1]ad hoc 2017'!AD91</f>
        <v>119843149.55999999</v>
      </c>
    </row>
    <row r="20" spans="1:7" ht="15.75" thickBot="1" x14ac:dyDescent="0.3">
      <c r="A20" s="10" t="s">
        <v>34</v>
      </c>
      <c r="B20" s="11" t="s">
        <v>35</v>
      </c>
      <c r="C20" s="17">
        <f>+'[1]ad hoc 2017'!AD90</f>
        <v>93182704.779999986</v>
      </c>
      <c r="D20" s="18"/>
    </row>
    <row r="21" spans="1:7" x14ac:dyDescent="0.25">
      <c r="A21" s="19" t="s">
        <v>36</v>
      </c>
      <c r="B21" s="19"/>
      <c r="C21" s="20"/>
      <c r="D21" s="21">
        <f>SUM(C4:C20)</f>
        <v>2881741317.9200006</v>
      </c>
      <c r="E21" s="22">
        <f>ROUND(D21/$D$47,4)</f>
        <v>0.66930000000000001</v>
      </c>
    </row>
    <row r="22" spans="1:7" x14ac:dyDescent="0.25">
      <c r="A22" s="11"/>
      <c r="B22" s="11"/>
      <c r="C22" s="23"/>
      <c r="E22" s="22"/>
    </row>
    <row r="23" spans="1:7" x14ac:dyDescent="0.25">
      <c r="A23" s="19" t="s">
        <v>37</v>
      </c>
      <c r="B23" s="11"/>
      <c r="C23" s="23"/>
      <c r="E23" s="22"/>
    </row>
    <row r="24" spans="1:7" x14ac:dyDescent="0.25">
      <c r="A24" s="10" t="s">
        <v>38</v>
      </c>
      <c r="B24" s="11" t="s">
        <v>39</v>
      </c>
      <c r="C24" s="12">
        <f>+'[1]ad hoc 2017'!AD94</f>
        <v>28642740.09</v>
      </c>
      <c r="E24" s="22"/>
    </row>
    <row r="25" spans="1:7" x14ac:dyDescent="0.25">
      <c r="A25" s="10" t="s">
        <v>40</v>
      </c>
      <c r="B25" s="11" t="s">
        <v>41</v>
      </c>
      <c r="C25" s="13">
        <f>+'[1]ad hoc 2017'!AD97</f>
        <v>47449817.060000002</v>
      </c>
      <c r="E25" s="22"/>
    </row>
    <row r="26" spans="1:7" x14ac:dyDescent="0.25">
      <c r="A26" s="10" t="s">
        <v>42</v>
      </c>
      <c r="B26" s="11" t="s">
        <v>43</v>
      </c>
      <c r="C26" s="13">
        <f>+'[1]ad hoc 2017'!AD98</f>
        <v>64995001.259999998</v>
      </c>
      <c r="E26" s="22"/>
    </row>
    <row r="27" spans="1:7" ht="15.75" thickBot="1" x14ac:dyDescent="0.3">
      <c r="A27" s="10" t="s">
        <v>44</v>
      </c>
      <c r="B27" s="11" t="s">
        <v>45</v>
      </c>
      <c r="C27" s="17">
        <f>+'[1]ad hoc 2017'!AD113</f>
        <v>62078924.420000017</v>
      </c>
      <c r="D27" s="18"/>
      <c r="E27" s="22"/>
    </row>
    <row r="28" spans="1:7" x14ac:dyDescent="0.25">
      <c r="A28" s="19" t="s">
        <v>46</v>
      </c>
      <c r="B28" s="11"/>
      <c r="C28" s="23"/>
      <c r="D28" s="21">
        <f>SUM(C24:C27)</f>
        <v>203166482.83000001</v>
      </c>
      <c r="E28" s="22">
        <f>ROUND(D28/$D$47,4)</f>
        <v>4.7199999999999999E-2</v>
      </c>
    </row>
    <row r="29" spans="1:7" x14ac:dyDescent="0.25">
      <c r="A29" s="11"/>
      <c r="B29" s="11"/>
      <c r="C29" s="23"/>
      <c r="E29" s="22"/>
    </row>
    <row r="30" spans="1:7" x14ac:dyDescent="0.25">
      <c r="A30" s="19" t="s">
        <v>47</v>
      </c>
      <c r="B30" s="11"/>
      <c r="C30" s="23"/>
      <c r="E30" s="22"/>
    </row>
    <row r="31" spans="1:7" ht="15.75" thickBot="1" x14ac:dyDescent="0.3">
      <c r="A31" s="10" t="s">
        <v>48</v>
      </c>
      <c r="B31" s="11" t="s">
        <v>47</v>
      </c>
      <c r="C31" s="12">
        <f>+'[1]ad hoc 2017'!AD100</f>
        <v>258125390.29999998</v>
      </c>
      <c r="D31" s="18"/>
      <c r="E31" s="22"/>
    </row>
    <row r="32" spans="1:7" x14ac:dyDescent="0.25">
      <c r="A32" s="19" t="s">
        <v>49</v>
      </c>
      <c r="B32" s="11"/>
      <c r="C32" s="23"/>
      <c r="D32" s="21">
        <f>SUM(C31)</f>
        <v>258125390.29999998</v>
      </c>
      <c r="E32" s="22">
        <f>ROUND(D32/$D$47,4)</f>
        <v>5.9900000000000002E-2</v>
      </c>
      <c r="G32" s="24"/>
    </row>
    <row r="33" spans="1:5" x14ac:dyDescent="0.25">
      <c r="A33" s="11"/>
      <c r="B33" s="11"/>
      <c r="C33" s="23"/>
      <c r="E33" s="22"/>
    </row>
    <row r="34" spans="1:5" x14ac:dyDescent="0.25">
      <c r="A34" s="19" t="s">
        <v>50</v>
      </c>
      <c r="B34" s="11"/>
      <c r="C34" s="23"/>
      <c r="E34" s="22"/>
    </row>
    <row r="35" spans="1:5" x14ac:dyDescent="0.25">
      <c r="A35" s="10" t="s">
        <v>51</v>
      </c>
      <c r="B35" s="11" t="s">
        <v>52</v>
      </c>
      <c r="C35" s="12">
        <v>432743260.84000003</v>
      </c>
      <c r="D35" s="25" t="s">
        <v>53</v>
      </c>
      <c r="E35" s="22"/>
    </row>
    <row r="36" spans="1:5" x14ac:dyDescent="0.25">
      <c r="A36" s="10" t="s">
        <v>54</v>
      </c>
      <c r="B36" s="11" t="s">
        <v>55</v>
      </c>
      <c r="C36" s="26">
        <v>202869886.07999998</v>
      </c>
      <c r="D36" s="25" t="s">
        <v>53</v>
      </c>
      <c r="E36" s="22"/>
    </row>
    <row r="37" spans="1:5" ht="15.75" thickBot="1" x14ac:dyDescent="0.3">
      <c r="A37" s="10" t="s">
        <v>56</v>
      </c>
      <c r="B37" s="11" t="s">
        <v>57</v>
      </c>
      <c r="C37" s="27">
        <v>52396133.200000003</v>
      </c>
      <c r="D37" s="28" t="s">
        <v>53</v>
      </c>
      <c r="E37" s="22"/>
    </row>
    <row r="38" spans="1:5" x14ac:dyDescent="0.25">
      <c r="A38" s="19" t="s">
        <v>58</v>
      </c>
      <c r="B38" s="19"/>
      <c r="C38" s="29"/>
      <c r="D38" s="21">
        <f>SUM(C35:C37)</f>
        <v>688009280.12000012</v>
      </c>
      <c r="E38" s="22">
        <f>ROUND(D38/$D$47,4)</f>
        <v>0.1598</v>
      </c>
    </row>
    <row r="39" spans="1:5" x14ac:dyDescent="0.25">
      <c r="A39" s="11"/>
      <c r="B39" s="11"/>
      <c r="C39" s="26"/>
      <c r="E39" s="22"/>
    </row>
    <row r="40" spans="1:5" x14ac:dyDescent="0.25">
      <c r="A40" s="19" t="s">
        <v>83</v>
      </c>
      <c r="B40" s="11"/>
      <c r="C40" s="26"/>
      <c r="E40" s="22"/>
    </row>
    <row r="41" spans="1:5" x14ac:dyDescent="0.25">
      <c r="A41" s="10" t="s">
        <v>59</v>
      </c>
      <c r="B41" s="11" t="s">
        <v>60</v>
      </c>
      <c r="C41" s="12">
        <v>259746913.47</v>
      </c>
      <c r="D41" s="25" t="s">
        <v>53</v>
      </c>
      <c r="E41" s="22"/>
    </row>
    <row r="42" spans="1:5" x14ac:dyDescent="0.25">
      <c r="A42" s="10" t="s">
        <v>61</v>
      </c>
      <c r="B42" s="11" t="s">
        <v>62</v>
      </c>
      <c r="C42" s="30">
        <v>222755.86</v>
      </c>
      <c r="D42" s="25" t="s">
        <v>53</v>
      </c>
      <c r="E42" s="22"/>
    </row>
    <row r="43" spans="1:5" x14ac:dyDescent="0.25">
      <c r="A43" s="10" t="s">
        <v>63</v>
      </c>
      <c r="B43" s="11" t="s">
        <v>64</v>
      </c>
      <c r="C43" s="30">
        <v>1857369.24</v>
      </c>
      <c r="D43" s="25" t="s">
        <v>53</v>
      </c>
      <c r="E43" s="22"/>
    </row>
    <row r="44" spans="1:5" ht="15.75" thickBot="1" x14ac:dyDescent="0.3">
      <c r="A44" s="10" t="s">
        <v>65</v>
      </c>
      <c r="B44" s="11" t="s">
        <v>66</v>
      </c>
      <c r="C44" s="31">
        <v>13054303.68</v>
      </c>
      <c r="D44" s="28" t="s">
        <v>53</v>
      </c>
      <c r="E44" s="22"/>
    </row>
    <row r="45" spans="1:5" x14ac:dyDescent="0.25">
      <c r="A45" s="32" t="s">
        <v>84</v>
      </c>
      <c r="D45" s="21">
        <f>SUM(C41:C44)</f>
        <v>274881342.25</v>
      </c>
      <c r="E45" s="22">
        <f>ROUND(D45/$D$47,4)</f>
        <v>6.3799999999999996E-2</v>
      </c>
    </row>
    <row r="47" spans="1:5" ht="15.75" thickBot="1" x14ac:dyDescent="0.3">
      <c r="A47" s="32" t="s">
        <v>67</v>
      </c>
      <c r="D47" s="34">
        <f>SUM(D21:D45)</f>
        <v>4305923813.420001</v>
      </c>
      <c r="E47" s="35">
        <f>SUM(E21:E46)</f>
        <v>0.99999999999999989</v>
      </c>
    </row>
    <row r="48" spans="1:5" ht="15.75" thickTop="1" x14ac:dyDescent="0.25"/>
    <row r="49" spans="1:7" x14ac:dyDescent="0.25">
      <c r="A49" s="32" t="s">
        <v>68</v>
      </c>
      <c r="B49" s="32"/>
      <c r="D49" s="21">
        <v>59153384.18</v>
      </c>
    </row>
    <row r="51" spans="1:7" x14ac:dyDescent="0.25">
      <c r="A51" s="32" t="s">
        <v>85</v>
      </c>
    </row>
    <row r="52" spans="1:7" x14ac:dyDescent="0.25">
      <c r="A52" s="36" t="s">
        <v>69</v>
      </c>
      <c r="B52" s="1" t="s">
        <v>70</v>
      </c>
      <c r="C52" s="14"/>
      <c r="D52" s="12">
        <v>8623550.1599999983</v>
      </c>
    </row>
    <row r="53" spans="1:7" x14ac:dyDescent="0.25">
      <c r="A53" s="36" t="s">
        <v>71</v>
      </c>
      <c r="B53" s="1" t="s">
        <v>72</v>
      </c>
      <c r="C53" s="14"/>
      <c r="D53" s="16">
        <v>232158007.78000003</v>
      </c>
    </row>
    <row r="54" spans="1:7" x14ac:dyDescent="0.25">
      <c r="A54" s="36" t="s">
        <v>73</v>
      </c>
      <c r="B54" s="1" t="s">
        <v>74</v>
      </c>
      <c r="D54" s="16">
        <v>54600103.549999997</v>
      </c>
    </row>
    <row r="55" spans="1:7" x14ac:dyDescent="0.25">
      <c r="A55" s="36" t="s">
        <v>73</v>
      </c>
      <c r="B55" s="1" t="s">
        <v>75</v>
      </c>
      <c r="C55" s="14"/>
      <c r="D55" s="16">
        <v>238842490.63</v>
      </c>
    </row>
    <row r="56" spans="1:7" x14ac:dyDescent="0.25">
      <c r="A56" s="36" t="s">
        <v>76</v>
      </c>
      <c r="B56" s="1" t="s">
        <v>77</v>
      </c>
      <c r="C56" s="14"/>
      <c r="D56" s="16">
        <v>2555988.75</v>
      </c>
    </row>
    <row r="57" spans="1:7" x14ac:dyDescent="0.25">
      <c r="A57" s="36" t="s">
        <v>78</v>
      </c>
      <c r="B57" s="1" t="s">
        <v>79</v>
      </c>
      <c r="C57" s="14"/>
      <c r="D57" s="16">
        <v>9509160.3800000008</v>
      </c>
      <c r="G57" s="24"/>
    </row>
    <row r="58" spans="1:7" x14ac:dyDescent="0.25">
      <c r="A58" s="36" t="s">
        <v>80</v>
      </c>
      <c r="B58" s="1" t="s">
        <v>81</v>
      </c>
      <c r="C58" s="14"/>
      <c r="D58" s="16">
        <v>2836473.23</v>
      </c>
    </row>
    <row r="59" spans="1:7" ht="15.75" thickBot="1" x14ac:dyDescent="0.3">
      <c r="A59" s="32" t="s">
        <v>86</v>
      </c>
      <c r="D59" s="34">
        <f>SUM(D52:D58)</f>
        <v>549125774.48000002</v>
      </c>
      <c r="G59" s="24"/>
    </row>
    <row r="60" spans="1:7" ht="15.75" thickTop="1" x14ac:dyDescent="0.25"/>
    <row r="61" spans="1:7" ht="15.75" thickBot="1" x14ac:dyDescent="0.3">
      <c r="A61" s="37" t="s">
        <v>87</v>
      </c>
      <c r="B61" s="38"/>
      <c r="C61" s="39"/>
      <c r="D61" s="40">
        <v>4914202972.0799999</v>
      </c>
    </row>
    <row r="63" spans="1:7" x14ac:dyDescent="0.25">
      <c r="A63" s="1" t="s">
        <v>82</v>
      </c>
    </row>
    <row r="64" spans="1:7" x14ac:dyDescent="0.25">
      <c r="A64" s="41"/>
    </row>
  </sheetData>
  <mergeCells count="2">
    <mergeCell ref="A1:E1"/>
    <mergeCell ref="A3:B3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Na'Son White</dc:creator>
  <cp:lastModifiedBy>Na'Son White</cp:lastModifiedBy>
  <cp:lastPrinted>2017-11-06T20:24:06Z</cp:lastPrinted>
  <dcterms:created xsi:type="dcterms:W3CDTF">2017-11-06T20:23:20Z</dcterms:created>
  <dcterms:modified xsi:type="dcterms:W3CDTF">2017-11-30T15:57:19Z</dcterms:modified>
</cp:coreProperties>
</file>